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C:\olga\spiropa\"/>
    </mc:Choice>
  </mc:AlternateContent>
  <xr:revisionPtr revIDLastSave="0" documentId="13_ncr:1_{27AB38CC-F1C3-41A0-951D-E5A6E047CE84}" xr6:coauthVersionLast="36" xr6:coauthVersionMax="46" xr10:uidLastSave="{00000000-0000-0000-0000-000000000000}"/>
  <bookViews>
    <workbookView xWindow="0" yWindow="0" windowWidth="23040" windowHeight="8778" activeTab="1" xr2:uid="{00000000-000D-0000-FFFF-FFFF00000000}"/>
  </bookViews>
  <sheets>
    <sheet name="Metadata" sheetId="1" r:id="rId1"/>
    <sheet name="07062019 Trans 1" sheetId="4" r:id="rId2"/>
    <sheet name="07092019 Trans 8" sheetId="5" r:id="rId3"/>
    <sheet name="07092019 Trans 11" sheetId="6" r:id="rId4"/>
    <sheet name="07102019 Trans 17-19" sheetId="7" r:id="rId5"/>
    <sheet name="07112019 Trans 26" sheetId="8" r:id="rId6"/>
    <sheet name="07162019 Trans 44-49 " sheetId="9" r:id="rId7"/>
    <sheet name="07142019 Trans 37" sheetId="10" r:id="rId8"/>
    <sheet name="0717-182019 Trans 52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5" roundtripDataSignature="AMtx7mh4b5nOxSUN0dMlow/cPf81ncM1fg=="/>
    </ext>
  </extLst>
</workbook>
</file>

<file path=xl/calcChain.xml><?xml version="1.0" encoding="utf-8"?>
<calcChain xmlns="http://schemas.openxmlformats.org/spreadsheetml/2006/main">
  <c r="C154" i="4" l="1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<sst xmlns="http://schemas.openxmlformats.org/spreadsheetml/2006/main" count="1189" uniqueCount="105">
  <si>
    <t>Date the data was last modified</t>
  </si>
  <si>
    <t>Project</t>
  </si>
  <si>
    <t>SPIROPA</t>
  </si>
  <si>
    <t>Person in charge of the data</t>
  </si>
  <si>
    <t>Yifan Zhu (Old Dominion University)</t>
  </si>
  <si>
    <t xml:space="preserve">if there is a confusion with data, please email Yifan, yzhu003@odu.edu </t>
  </si>
  <si>
    <t>Please note that the depth here are from CTD cast</t>
  </si>
  <si>
    <t>Investigation area</t>
  </si>
  <si>
    <t>Mid Atlantic Bight shelf break front</t>
  </si>
  <si>
    <t>Research vessel</t>
  </si>
  <si>
    <t>Thomas Thompson</t>
  </si>
  <si>
    <t>Cruise</t>
  </si>
  <si>
    <t>Period of investigation</t>
  </si>
  <si>
    <t>July.05, 2019 -July.18, 2019</t>
  </si>
  <si>
    <t>Chief Scientist</t>
  </si>
  <si>
    <t>Dennis McGillicuddy</t>
  </si>
  <si>
    <t>Sampled by</t>
  </si>
  <si>
    <t>Yifan Zhu</t>
  </si>
  <si>
    <t>Instrument</t>
  </si>
  <si>
    <t>Triology fluoremeter</t>
  </si>
  <si>
    <t>Measured by</t>
  </si>
  <si>
    <t>Compiled by</t>
  </si>
  <si>
    <t>Examined by</t>
  </si>
  <si>
    <t>Index content</t>
  </si>
  <si>
    <t>parameters listed</t>
  </si>
  <si>
    <t>explanation</t>
  </si>
  <si>
    <t>unit</t>
  </si>
  <si>
    <t>Station</t>
  </si>
  <si>
    <t>Cruise station number</t>
  </si>
  <si>
    <t>Expedition name</t>
  </si>
  <si>
    <t>Latitude</t>
  </si>
  <si>
    <t>decimal latitude</t>
  </si>
  <si>
    <t>degree</t>
  </si>
  <si>
    <t xml:space="preserve">Longitude </t>
  </si>
  <si>
    <t>decimal longitude</t>
  </si>
  <si>
    <t xml:space="preserve">degree </t>
  </si>
  <si>
    <t>Cruise cast number</t>
  </si>
  <si>
    <t>m</t>
  </si>
  <si>
    <r>
      <rPr>
        <sz val="11"/>
        <color theme="1"/>
        <rFont val="Times New Roman"/>
      </rPr>
      <t>nmol L</t>
    </r>
    <r>
      <rPr>
        <vertAlign val="superscript"/>
        <sz val="11"/>
        <color theme="1"/>
        <rFont val="Times New Roman"/>
      </rPr>
      <t>-1</t>
    </r>
  </si>
  <si>
    <t>Ammonium sampling and preparation</t>
  </si>
  <si>
    <t xml:space="preserve">Ammonium samples were collected from all stations at all sampling depths, samples were filtered in-situ on deck using 0.2 um membrane, samples from the transect # 52 were filered by 0.2 um cartridge filter </t>
  </si>
  <si>
    <t>The samples were analyzed after sampling or refrigerated at 4 degree Celcius  and analyzed within 24h upon sampling.</t>
  </si>
  <si>
    <t>Methods</t>
  </si>
  <si>
    <t>See the protocol attached</t>
  </si>
  <si>
    <t>Standards</t>
  </si>
  <si>
    <t>July.2019 deep seawater @500m  at  StationA17 was used to prepare standard solutions</t>
  </si>
  <si>
    <t>working curve using home-made standards (250 uM NH4+ stock solution, Sigma)</t>
  </si>
  <si>
    <t>Notes for the data</t>
  </si>
  <si>
    <t xml:space="preserve">The detection limit is 10 nmol/L </t>
  </si>
  <si>
    <t>References:</t>
  </si>
  <si>
    <t>Holmes, R. M., A. Aminot, R. K_x0003_erouel, B. A. Hooker, and B. J. Peterson. 1999. A simple and precise method for measuring ammonium in marine and freshwater ecosystems. Can. J. Fish. Aquat. Sci. 56: 1801–1808. doi:10.1139/f99-128</t>
  </si>
  <si>
    <t>Longitude</t>
  </si>
  <si>
    <t>CTD cast</t>
  </si>
  <si>
    <t>Niskin bottle No.</t>
  </si>
  <si>
    <t>pressure</t>
  </si>
  <si>
    <t>depth</t>
  </si>
  <si>
    <t>Temperature</t>
  </si>
  <si>
    <t>Salinity</t>
  </si>
  <si>
    <t>db</t>
  </si>
  <si>
    <r>
      <rPr>
        <b/>
        <sz val="11"/>
        <color rgb="FF0000FF"/>
        <rFont val="Symbol"/>
      </rPr>
      <t>°</t>
    </r>
    <r>
      <rPr>
        <b/>
        <sz val="11"/>
        <color rgb="FF0000FF"/>
        <rFont val="Calibri"/>
      </rPr>
      <t>C</t>
    </r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</si>
  <si>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</si>
  <si>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</si>
  <si>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</si>
  <si>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</si>
  <si>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</si>
  <si>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</si>
  <si>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</si>
  <si>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</si>
  <si>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</si>
  <si>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</si>
  <si>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</si>
  <si>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</si>
  <si>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</si>
  <si>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</si>
  <si>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SD</t>
  </si>
  <si>
    <t>S1</t>
  </si>
  <si>
    <t>S2</t>
  </si>
  <si>
    <t>S3</t>
  </si>
  <si>
    <t>S4</t>
  </si>
  <si>
    <t>S5</t>
  </si>
  <si>
    <t>S6</t>
  </si>
  <si>
    <t>S7</t>
  </si>
  <si>
    <t>S8</t>
  </si>
  <si>
    <t>SSF2</t>
  </si>
  <si>
    <t>SSF1</t>
  </si>
  <si>
    <t>SSF3</t>
  </si>
  <si>
    <t>SSF6</t>
  </si>
  <si>
    <t>SLP</t>
  </si>
  <si>
    <t xml:space="preserve">CTD cast </t>
  </si>
  <si>
    <t>Bottle No.</t>
  </si>
  <si>
    <t>Niskin bottle number that samples were taken from</t>
  </si>
  <si>
    <t>Pressue</t>
  </si>
  <si>
    <t>reading from CTD</t>
  </si>
  <si>
    <t>At which depth that the bottles were fired</t>
  </si>
  <si>
    <t>°C</t>
  </si>
  <si>
    <t>Ammonium Conc.</t>
  </si>
  <si>
    <t>Ammonium conc.</t>
  </si>
  <si>
    <t>Ammonium concentration</t>
  </si>
  <si>
    <t>NaN</t>
  </si>
  <si>
    <t>NULL</t>
  </si>
  <si>
    <r>
      <t>nmol L</t>
    </r>
    <r>
      <rPr>
        <b/>
        <vertAlign val="superscript"/>
        <sz val="11"/>
        <color rgb="FF0000FF"/>
        <rFont val="Calibri"/>
        <family val="2"/>
      </rPr>
      <t>-1</t>
    </r>
  </si>
  <si>
    <t>Protocol of quality control</t>
  </si>
  <si>
    <t>Accuracy was maintained through the use of duplicates, relative standard deviation was calculated</t>
  </si>
  <si>
    <t>Standard working curve per measurment, relative standard deviation of slope no more than 50%.</t>
  </si>
  <si>
    <t>Standard deviation from duplicates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</si>
</sst>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_ "/>
    <numFmt numFmtId="165" formatCode="0.000_);[Red]\(0.000\)"/>
    <numFmt numFmtId="166" formatCode="yyyy/m/d"/>
    <numFmt numFmtId="167" formatCode="0.0"/>
    <numFmt numFmtId="168" formatCode="0.0%"/>
  </numFmts>
  <fonts count="16" x14ac:knownFonts="1">
    <font>
      <sz val="11"/>
      <color theme="1"/>
      <name val="Arial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1"/>
      <color theme="1"/>
      <name val="Calibri"/>
    </font>
    <font>
      <b/>
      <sz val="11"/>
      <color rgb="FF0000FF"/>
      <name val="Calibri"/>
    </font>
    <font>
      <sz val="11"/>
      <color rgb="FF0000FF"/>
      <name val="Calibri"/>
    </font>
    <font>
      <vertAlign val="superscript"/>
      <sz val="11"/>
      <color theme="1"/>
      <name val="Times New Roman"/>
    </font>
    <font>
      <b/>
      <sz val="11"/>
      <color rgb="FF0000FF"/>
      <name val="Symbol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FF"/>
      <name val="Calibri"/>
      <family val="2"/>
    </font>
    <font>
      <sz val="8"/>
      <name val="Arial"/>
    </font>
    <font>
      <b/>
      <vertAlign val="superscript"/>
      <sz val="11"/>
      <color rgb="FF0000FF"/>
      <name val="Calibri"/>
      <family val="2"/>
    </font>
    <font>
      <sz val="8"/>
      <name val="Arial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20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2" xfId="0" applyFont="1" applyBorder="1"/>
    <xf numFmtId="0" fontId="6" fillId="0" borderId="2" xfId="0" applyFont="1" applyBorder="1"/>
    <xf numFmtId="0" fontId="3" fillId="0" borderId="2" xfId="0" applyFont="1" applyBorder="1"/>
    <xf numFmtId="167" fontId="3" fillId="0" borderId="0" xfId="0" applyNumberFormat="1" applyFont="1"/>
    <xf numFmtId="168" fontId="3" fillId="0" borderId="0" xfId="0" applyNumberFormat="1" applyFont="1"/>
    <xf numFmtId="9" fontId="3" fillId="0" borderId="0" xfId="0" applyNumberFormat="1" applyFont="1"/>
    <xf numFmtId="168" fontId="3" fillId="0" borderId="2" xfId="0" applyNumberFormat="1" applyFont="1" applyBorder="1"/>
    <xf numFmtId="0" fontId="3" fillId="0" borderId="4" xfId="0" applyFont="1" applyBorder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167" fontId="3" fillId="0" borderId="2" xfId="0" applyNumberFormat="1" applyFont="1" applyBorder="1"/>
    <xf numFmtId="2" fontId="3" fillId="0" borderId="0" xfId="0" applyNumberFormat="1" applyFont="1"/>
    <xf numFmtId="167" fontId="4" fillId="0" borderId="0" xfId="0" applyNumberFormat="1" applyFont="1"/>
    <xf numFmtId="0" fontId="3" fillId="2" borderId="5" xfId="0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2" fontId="4" fillId="0" borderId="0" xfId="0" applyNumberFormat="1" applyFont="1"/>
    <xf numFmtId="2" fontId="3" fillId="0" borderId="2" xfId="0" applyNumberFormat="1" applyFont="1" applyBorder="1"/>
    <xf numFmtId="2" fontId="0" fillId="0" borderId="0" xfId="0" applyNumberFormat="1" applyFont="1" applyAlignment="1"/>
    <xf numFmtId="0" fontId="5" fillId="0" borderId="3" xfId="0" applyFont="1" applyBorder="1"/>
    <xf numFmtId="2" fontId="3" fillId="0" borderId="4" xfId="0" applyNumberFormat="1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opLeftCell="A31" workbookViewId="0">
      <selection activeCell="A33" sqref="A33:XFD33"/>
    </sheetView>
  </sheetViews>
  <sheetFormatPr defaultColWidth="12.6171875" defaultRowHeight="15" customHeight="1" x14ac:dyDescent="0.45"/>
  <cols>
    <col min="1" max="1" width="29.6171875" customWidth="1"/>
    <col min="2" max="2" width="51.140625" customWidth="1"/>
    <col min="3" max="3" width="34.85546875" customWidth="1"/>
    <col min="4" max="9" width="7.85546875" customWidth="1"/>
    <col min="10" max="26" width="7.6171875" customWidth="1"/>
  </cols>
  <sheetData>
    <row r="1" spans="1:26" ht="13.5" customHeight="1" x14ac:dyDescent="0.45">
      <c r="A1" s="1" t="s">
        <v>0</v>
      </c>
      <c r="B1" s="2"/>
      <c r="C1" s="3">
        <v>43713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45">
      <c r="A2" s="1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45">
      <c r="A3" s="1" t="s">
        <v>3</v>
      </c>
      <c r="B3" s="2"/>
      <c r="C3" s="2" t="s">
        <v>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45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45">
      <c r="A5" s="2" t="s">
        <v>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45">
      <c r="A7" s="1" t="s">
        <v>7</v>
      </c>
      <c r="B7" s="4"/>
      <c r="C7" s="5" t="s">
        <v>8</v>
      </c>
      <c r="D7" s="6"/>
      <c r="E7" s="6"/>
      <c r="F7" s="6"/>
      <c r="G7" s="6"/>
      <c r="H7" s="7"/>
      <c r="I7" s="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45">
      <c r="A8" s="1" t="s">
        <v>9</v>
      </c>
      <c r="B8" s="9"/>
      <c r="C8" s="5" t="s">
        <v>10</v>
      </c>
      <c r="D8" s="6"/>
      <c r="E8" s="6"/>
      <c r="F8" s="6"/>
      <c r="G8" s="6"/>
      <c r="H8" s="7"/>
      <c r="I8" s="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45">
      <c r="A9" s="1" t="s">
        <v>11</v>
      </c>
      <c r="B9" s="9"/>
      <c r="C9" s="2" t="s">
        <v>2</v>
      </c>
      <c r="D9" s="6"/>
      <c r="E9" s="6"/>
      <c r="F9" s="6"/>
      <c r="G9" s="6"/>
      <c r="H9" s="7"/>
      <c r="I9" s="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45">
      <c r="A10" s="1" t="s">
        <v>12</v>
      </c>
      <c r="B10" s="9"/>
      <c r="C10" s="5" t="s">
        <v>13</v>
      </c>
      <c r="D10" s="6"/>
      <c r="E10" s="6"/>
      <c r="F10" s="6"/>
      <c r="G10" s="6"/>
      <c r="H10" s="7"/>
      <c r="I10" s="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45">
      <c r="A11" s="1" t="s">
        <v>14</v>
      </c>
      <c r="B11" s="2"/>
      <c r="C11" s="5" t="s">
        <v>15</v>
      </c>
      <c r="D11" s="6"/>
      <c r="E11" s="6"/>
      <c r="F11" s="6"/>
      <c r="G11" s="6"/>
      <c r="H11" s="7"/>
      <c r="I11" s="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45">
      <c r="A12" s="1" t="s">
        <v>16</v>
      </c>
      <c r="B12" s="9"/>
      <c r="C12" s="5" t="s">
        <v>17</v>
      </c>
      <c r="D12" s="6"/>
      <c r="E12" s="6"/>
      <c r="F12" s="6"/>
      <c r="G12" s="6"/>
      <c r="H12" s="7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45">
      <c r="A13" s="1" t="s">
        <v>18</v>
      </c>
      <c r="B13" s="10"/>
      <c r="C13" s="5" t="s">
        <v>19</v>
      </c>
      <c r="D13" s="2"/>
      <c r="E13" s="6"/>
      <c r="F13" s="6"/>
      <c r="G13" s="6"/>
      <c r="H13" s="7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45">
      <c r="A14" s="1" t="s">
        <v>20</v>
      </c>
      <c r="B14" s="9"/>
      <c r="C14" s="5" t="s">
        <v>17</v>
      </c>
      <c r="D14" s="6"/>
      <c r="E14" s="6"/>
      <c r="F14" s="6"/>
      <c r="G14" s="6"/>
      <c r="H14" s="7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45">
      <c r="A15" s="1" t="s">
        <v>21</v>
      </c>
      <c r="B15" s="9"/>
      <c r="C15" s="5" t="s">
        <v>17</v>
      </c>
      <c r="D15" s="6"/>
      <c r="E15" s="6"/>
      <c r="F15" s="6"/>
      <c r="G15" s="6"/>
      <c r="H15" s="7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45">
      <c r="A16" s="1" t="s">
        <v>22</v>
      </c>
      <c r="B16" s="2"/>
      <c r="C16" s="2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45">
      <c r="A19" s="1" t="s">
        <v>23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45">
      <c r="A20" s="1" t="s">
        <v>24</v>
      </c>
      <c r="B20" s="2" t="s">
        <v>25</v>
      </c>
      <c r="C20" s="2" t="s">
        <v>26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45">
      <c r="A21" s="6" t="s">
        <v>27</v>
      </c>
      <c r="B21" s="2" t="s">
        <v>28</v>
      </c>
      <c r="C21" s="2" t="s">
        <v>29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45">
      <c r="A22" s="8" t="s">
        <v>33</v>
      </c>
      <c r="B22" s="2" t="s">
        <v>34</v>
      </c>
      <c r="C22" s="2" t="s">
        <v>35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45">
      <c r="A23" s="8" t="s">
        <v>30</v>
      </c>
      <c r="B23" s="2" t="s">
        <v>31</v>
      </c>
      <c r="C23" s="2" t="s">
        <v>32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45">
      <c r="A24" s="8" t="s">
        <v>88</v>
      </c>
      <c r="B24" s="2" t="s">
        <v>36</v>
      </c>
      <c r="C24" s="2" t="s">
        <v>99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45">
      <c r="A25" s="8" t="s">
        <v>89</v>
      </c>
      <c r="B25" s="2" t="s">
        <v>90</v>
      </c>
      <c r="C25" s="2" t="s">
        <v>99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45">
      <c r="A26" s="8" t="s">
        <v>91</v>
      </c>
      <c r="B26" s="2" t="s">
        <v>92</v>
      </c>
      <c r="C26" s="2" t="s">
        <v>58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45">
      <c r="A27" s="8" t="s">
        <v>55</v>
      </c>
      <c r="B27" s="2" t="s">
        <v>93</v>
      </c>
      <c r="C27" s="2" t="s">
        <v>37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5">
      <c r="A28" s="8" t="s">
        <v>56</v>
      </c>
      <c r="B28" s="2" t="s">
        <v>92</v>
      </c>
      <c r="C28" s="39" t="s">
        <v>94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45">
      <c r="A29" s="8" t="s">
        <v>57</v>
      </c>
      <c r="B29" s="2" t="s">
        <v>92</v>
      </c>
      <c r="C29" s="2" t="s">
        <v>99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5">
      <c r="A30" s="40" t="s">
        <v>96</v>
      </c>
      <c r="B30" s="40" t="s">
        <v>97</v>
      </c>
      <c r="C30" s="11" t="s">
        <v>38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5">
      <c r="A31" s="40" t="s">
        <v>74</v>
      </c>
      <c r="B31" s="40" t="s">
        <v>104</v>
      </c>
      <c r="C31" s="11" t="s">
        <v>38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5">
      <c r="A32" s="40"/>
      <c r="B32" s="40"/>
      <c r="C32" s="1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45">
      <c r="A33" s="1" t="s">
        <v>39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45">
      <c r="A34" s="2" t="s">
        <v>40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45">
      <c r="A35" s="2" t="s">
        <v>41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45">
      <c r="A37" s="1" t="s">
        <v>42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45">
      <c r="A38" s="2" t="s">
        <v>43</v>
      </c>
      <c r="B38" s="2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45">
      <c r="A39" s="44" t="s">
        <v>101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45">
      <c r="A40" s="40" t="s">
        <v>103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45">
      <c r="A41" s="40" t="s">
        <v>102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4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45">
      <c r="A43" s="1" t="s">
        <v>44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45">
      <c r="A44" s="2" t="s">
        <v>45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45">
      <c r="A45" s="2" t="s">
        <v>46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45">
      <c r="A47" s="1" t="s">
        <v>47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45">
      <c r="A48" s="2" t="s">
        <v>48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5">
      <c r="A50" s="1" t="s">
        <v>49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5">
      <c r="A51" s="11" t="s">
        <v>50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4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4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4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4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4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4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4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4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4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4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4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4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4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4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4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4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4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4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4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4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4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4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4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4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4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4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4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4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4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4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4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4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4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4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4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4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4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4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4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4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4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4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4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4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4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4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4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4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4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4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4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4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4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4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4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4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4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4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4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4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4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4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4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4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4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4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4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4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4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4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4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4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4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4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4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4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4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4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4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4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4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4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4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4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4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4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4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4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4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4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4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4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4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4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4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4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4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4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4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4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4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4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4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4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4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4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4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4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4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4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4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4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4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4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4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4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4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4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4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4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4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4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4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4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4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4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4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4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4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4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4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4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4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4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4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4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4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4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4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4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4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4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4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4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4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4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4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4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4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4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4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4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4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4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4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4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4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4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4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4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4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4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4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4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4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4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4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4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4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4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4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4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4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4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4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4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4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4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4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4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4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4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4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4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4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4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4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4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4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4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4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4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4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4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4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4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4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4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4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4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4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4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4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4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4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4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4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4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4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4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4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4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4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4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4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4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4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4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4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4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4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4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4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4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4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4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4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4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4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4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4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4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4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4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4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4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4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4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4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4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4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4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4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4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4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4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4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4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4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4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4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4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4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4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4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4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4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4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4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4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4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4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4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4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4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4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4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4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4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4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4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4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4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4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4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4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4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4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4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4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4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4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4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4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4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4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4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4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4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4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4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4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4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4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4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4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4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4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4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4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4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4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4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4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4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4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4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4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4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4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4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4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4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4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4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4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4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4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4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4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4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4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4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4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4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4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4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4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4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4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4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4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4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4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4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4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4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4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4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4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4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4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4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4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4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4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4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4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4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4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4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4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4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4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4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4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4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4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4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4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4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4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4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4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4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4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4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4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4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4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4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4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4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4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4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4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4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4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4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4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4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4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4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4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4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4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4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4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4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4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4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4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4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4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4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4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4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4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4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4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4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4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4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4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4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4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4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4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4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4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4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4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4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4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4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4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4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4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4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4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4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4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4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4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4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4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4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4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4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4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4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4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4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4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4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4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4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4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4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4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4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4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4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4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4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4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4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4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4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4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4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4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4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4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4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4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4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4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4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4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4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4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4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4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4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4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4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4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4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4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4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4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4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4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4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4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4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4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4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4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4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4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4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4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4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4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4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4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4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4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4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4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4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4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4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4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4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4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4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4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4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4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4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4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4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4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4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4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pageMargins left="0.75" right="0.75" top="1" bottom="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00"/>
  <sheetViews>
    <sheetView tabSelected="1" workbookViewId="0">
      <pane ySplit="1" topLeftCell="A2" activePane="bottomLeft" state="frozen"/>
      <selection pane="bottomLeft" activeCell="H1" sqref="H1:I1048576"/>
    </sheetView>
  </sheetViews>
  <sheetFormatPr defaultColWidth="12.6171875" defaultRowHeight="15" customHeight="1" x14ac:dyDescent="0.45"/>
  <cols>
    <col min="1" max="1" width="7.85546875" customWidth="1"/>
    <col min="2" max="2" width="9.80859375" customWidth="1"/>
    <col min="3" max="3" width="7.6171875" customWidth="1"/>
    <col min="4" max="4" width="8.37890625" customWidth="1"/>
    <col min="5" max="9" width="7.6171875" customWidth="1"/>
    <col min="10" max="10" width="10.47265625" customWidth="1"/>
    <col min="11" max="11" width="9.76171875" customWidth="1"/>
    <col min="12" max="12" width="10.47265625" customWidth="1"/>
    <col min="13" max="15" width="7.6171875" customWidth="1"/>
    <col min="16" max="16" width="10.6171875" customWidth="1"/>
    <col min="17" max="20" width="7.6171875" customWidth="1"/>
  </cols>
  <sheetData>
    <row r="1" spans="1:20" ht="29.25" customHeight="1" x14ac:dyDescent="0.55000000000000004">
      <c r="A1" s="14" t="s">
        <v>27</v>
      </c>
      <c r="B1" s="22" t="s">
        <v>51</v>
      </c>
      <c r="C1" s="22" t="s">
        <v>30</v>
      </c>
      <c r="D1" s="23" t="s">
        <v>52</v>
      </c>
      <c r="E1" s="22" t="s">
        <v>53</v>
      </c>
      <c r="F1" s="23" t="s">
        <v>54</v>
      </c>
      <c r="G1" s="23" t="s">
        <v>55</v>
      </c>
      <c r="H1" s="23" t="s">
        <v>56</v>
      </c>
      <c r="I1" s="23" t="s">
        <v>57</v>
      </c>
      <c r="J1" s="41" t="s">
        <v>95</v>
      </c>
      <c r="K1" s="41" t="s">
        <v>74</v>
      </c>
      <c r="L1" s="22"/>
      <c r="M1" s="14"/>
      <c r="N1" s="14"/>
      <c r="O1" s="14"/>
      <c r="P1" s="14"/>
      <c r="Q1" s="14"/>
      <c r="R1" s="14"/>
      <c r="S1" s="15"/>
      <c r="T1" s="15"/>
    </row>
    <row r="2" spans="1:20" ht="15.75" customHeight="1" x14ac:dyDescent="0.55000000000000004">
      <c r="A2" s="24"/>
      <c r="B2" s="25"/>
      <c r="C2" s="42"/>
      <c r="D2" s="26"/>
      <c r="E2" s="25"/>
      <c r="F2" s="26" t="s">
        <v>58</v>
      </c>
      <c r="G2" s="26" t="s">
        <v>37</v>
      </c>
      <c r="H2" s="26" t="s">
        <v>59</v>
      </c>
      <c r="I2" s="26"/>
      <c r="J2" s="43" t="s">
        <v>100</v>
      </c>
      <c r="K2" s="43" t="s">
        <v>100</v>
      </c>
      <c r="L2" s="25"/>
      <c r="M2" s="24"/>
      <c r="N2" s="24"/>
      <c r="O2" s="24"/>
      <c r="P2" s="24"/>
      <c r="Q2" s="24"/>
      <c r="R2" s="24"/>
      <c r="S2" s="27"/>
      <c r="T2" s="27"/>
    </row>
    <row r="3" spans="1:20" ht="20.25" customHeight="1" x14ac:dyDescent="0.55000000000000004">
      <c r="A3" s="13" t="s">
        <v>60</v>
      </c>
      <c r="B3" s="12">
        <v>-70.829666666666668</v>
      </c>
      <c r="C3" s="12">
        <f t="shared" ref="C3:C9" si="0">40+27.84/60</f>
        <v>40.463999999999999</v>
      </c>
      <c r="D3" s="12">
        <v>1</v>
      </c>
      <c r="E3" s="12">
        <v>14</v>
      </c>
      <c r="F3" s="12">
        <v>1.36</v>
      </c>
      <c r="G3" s="12">
        <v>1.35</v>
      </c>
      <c r="H3" s="12">
        <v>17.093599999999999</v>
      </c>
      <c r="I3" s="12">
        <v>31.902200000000001</v>
      </c>
      <c r="J3" s="36" t="s">
        <v>98</v>
      </c>
      <c r="K3" s="36" t="s">
        <v>98</v>
      </c>
      <c r="L3" s="25"/>
      <c r="M3" s="24"/>
      <c r="N3" s="24"/>
      <c r="O3" s="24"/>
      <c r="P3" s="24"/>
      <c r="Q3" s="24"/>
      <c r="R3" s="24"/>
      <c r="S3" s="27"/>
      <c r="T3" s="27"/>
    </row>
    <row r="4" spans="1:20" ht="14.25" customHeight="1" x14ac:dyDescent="0.55000000000000004">
      <c r="A4" s="13" t="s">
        <v>60</v>
      </c>
      <c r="B4" s="12">
        <v>-70.829666666666668</v>
      </c>
      <c r="C4" s="12">
        <f t="shared" si="0"/>
        <v>40.463999999999999</v>
      </c>
      <c r="D4" s="12">
        <v>1</v>
      </c>
      <c r="E4" s="12">
        <v>12</v>
      </c>
      <c r="F4" s="12">
        <v>10.163</v>
      </c>
      <c r="G4" s="12">
        <v>10.085000000000001</v>
      </c>
      <c r="H4" s="12">
        <v>13.201499999999999</v>
      </c>
      <c r="I4" s="12">
        <v>32.132100000000001</v>
      </c>
      <c r="J4" s="34">
        <v>69.09486016628874</v>
      </c>
      <c r="K4" s="34">
        <v>3.1515314710197093</v>
      </c>
      <c r="L4" s="12"/>
      <c r="M4" s="17"/>
      <c r="N4" s="17"/>
      <c r="O4" s="17"/>
      <c r="P4" s="17"/>
      <c r="Q4" s="17"/>
      <c r="R4" s="18"/>
    </row>
    <row r="5" spans="1:20" ht="14.25" customHeight="1" x14ac:dyDescent="0.55000000000000004">
      <c r="A5" s="13" t="s">
        <v>60</v>
      </c>
      <c r="B5" s="12">
        <v>-70.829666666666668</v>
      </c>
      <c r="C5" s="12">
        <f t="shared" si="0"/>
        <v>40.463999999999999</v>
      </c>
      <c r="D5" s="12">
        <v>1</v>
      </c>
      <c r="E5" s="12">
        <v>10</v>
      </c>
      <c r="F5" s="12">
        <v>16.068999999999999</v>
      </c>
      <c r="G5" s="12">
        <v>15.945</v>
      </c>
      <c r="H5" s="12">
        <v>11.407500000000001</v>
      </c>
      <c r="I5" s="12">
        <v>32.401800000000001</v>
      </c>
      <c r="J5" s="34">
        <v>52.758881330309897</v>
      </c>
      <c r="K5" s="34">
        <v>8.7585645546987489</v>
      </c>
      <c r="L5" s="12"/>
      <c r="M5" s="17"/>
      <c r="N5" s="17"/>
      <c r="O5" s="17"/>
      <c r="P5" s="17"/>
      <c r="Q5" s="17"/>
      <c r="R5" s="18"/>
    </row>
    <row r="6" spans="1:20" ht="14.25" customHeight="1" x14ac:dyDescent="0.55000000000000004">
      <c r="A6" s="13" t="s">
        <v>60</v>
      </c>
      <c r="B6" s="12">
        <v>-70.829666666666668</v>
      </c>
      <c r="C6" s="12">
        <f t="shared" si="0"/>
        <v>40.463999999999999</v>
      </c>
      <c r="D6" s="12">
        <v>1</v>
      </c>
      <c r="E6" s="12">
        <v>8</v>
      </c>
      <c r="F6" s="12">
        <v>27.347999999999999</v>
      </c>
      <c r="G6" s="12">
        <v>27.135000000000002</v>
      </c>
      <c r="H6" s="12">
        <v>8.7434999999999992</v>
      </c>
      <c r="I6" s="12">
        <v>32.441099999999999</v>
      </c>
      <c r="J6" s="34">
        <v>104.03439153439153</v>
      </c>
      <c r="K6" s="34">
        <v>18.974980893390534</v>
      </c>
      <c r="L6" s="12"/>
      <c r="M6" s="17"/>
      <c r="N6" s="17"/>
      <c r="O6" s="17"/>
      <c r="P6" s="17"/>
      <c r="Q6" s="17"/>
      <c r="R6" s="18"/>
    </row>
    <row r="7" spans="1:20" ht="14.25" customHeight="1" x14ac:dyDescent="0.55000000000000004">
      <c r="A7" s="13" t="s">
        <v>60</v>
      </c>
      <c r="B7" s="12">
        <v>-70.829666666666668</v>
      </c>
      <c r="C7" s="12">
        <f t="shared" si="0"/>
        <v>40.463999999999999</v>
      </c>
      <c r="D7" s="12">
        <v>1</v>
      </c>
      <c r="E7" s="12">
        <v>6</v>
      </c>
      <c r="F7" s="12">
        <v>40.267000000000003</v>
      </c>
      <c r="G7" s="12">
        <v>39.953000000000003</v>
      </c>
      <c r="H7" s="12">
        <v>7.3868999999999998</v>
      </c>
      <c r="I7" s="12">
        <v>32.628399999999999</v>
      </c>
      <c r="J7" s="34">
        <v>1733.3333333333333</v>
      </c>
      <c r="K7" s="34">
        <v>44.64111143691153</v>
      </c>
      <c r="L7" s="12"/>
      <c r="M7" s="17"/>
      <c r="N7" s="17"/>
      <c r="O7" s="17"/>
      <c r="P7" s="17"/>
      <c r="Q7" s="17"/>
      <c r="R7" s="18"/>
    </row>
    <row r="8" spans="1:20" ht="14.25" customHeight="1" x14ac:dyDescent="0.55000000000000004">
      <c r="A8" s="13" t="s">
        <v>60</v>
      </c>
      <c r="B8" s="12">
        <v>-70.829666666666668</v>
      </c>
      <c r="C8" s="12">
        <f t="shared" si="0"/>
        <v>40.463999999999999</v>
      </c>
      <c r="D8" s="12">
        <v>1</v>
      </c>
      <c r="E8" s="12">
        <v>4</v>
      </c>
      <c r="F8" s="12">
        <v>60.793999999999997</v>
      </c>
      <c r="G8" s="12">
        <v>60.317</v>
      </c>
      <c r="H8" s="12">
        <v>7.3365999999999998</v>
      </c>
      <c r="I8" s="12">
        <v>32.774099999999997</v>
      </c>
      <c r="J8" s="34">
        <v>1425.1889644746789</v>
      </c>
      <c r="K8" s="34">
        <v>34.455385603386311</v>
      </c>
      <c r="L8" s="12"/>
      <c r="M8" s="17"/>
      <c r="N8" s="17"/>
      <c r="O8" s="17"/>
      <c r="P8" s="17"/>
      <c r="Q8" s="17"/>
      <c r="R8" s="18"/>
    </row>
    <row r="9" spans="1:20" ht="14.25" customHeight="1" x14ac:dyDescent="0.55000000000000004">
      <c r="A9" s="16" t="s">
        <v>60</v>
      </c>
      <c r="B9" s="12">
        <v>-70.829666666666668</v>
      </c>
      <c r="C9" s="12">
        <f t="shared" si="0"/>
        <v>40.463999999999999</v>
      </c>
      <c r="D9" s="16">
        <v>1</v>
      </c>
      <c r="E9" s="16">
        <v>2</v>
      </c>
      <c r="F9" s="12">
        <v>70.617000000000004</v>
      </c>
      <c r="G9" s="12">
        <v>70.061000000000007</v>
      </c>
      <c r="H9" s="12">
        <v>7.4481000000000002</v>
      </c>
      <c r="I9" s="12">
        <v>32.910699999999999</v>
      </c>
      <c r="J9" s="35">
        <v>1085.1568405139833</v>
      </c>
      <c r="K9" s="35">
        <v>52.139445480836685</v>
      </c>
      <c r="L9" s="16"/>
      <c r="M9" s="28"/>
      <c r="N9" s="28"/>
      <c r="O9" s="28"/>
      <c r="P9" s="28"/>
      <c r="Q9" s="28"/>
      <c r="R9" s="20"/>
      <c r="S9" s="16"/>
      <c r="T9" s="16"/>
    </row>
    <row r="10" spans="1:20" ht="14.25" customHeight="1" x14ac:dyDescent="0.55000000000000004">
      <c r="A10" s="13" t="s">
        <v>61</v>
      </c>
      <c r="B10" s="13">
        <v>-70.830333333333328</v>
      </c>
      <c r="C10" s="13">
        <f t="shared" ref="C10:C16" si="1">40+24.02/60</f>
        <v>40.400333333333336</v>
      </c>
      <c r="D10" s="13">
        <v>2</v>
      </c>
      <c r="E10" s="13">
        <v>16</v>
      </c>
      <c r="F10" s="12">
        <v>1.508</v>
      </c>
      <c r="G10" s="12">
        <v>1.496</v>
      </c>
      <c r="H10" s="12">
        <v>20.035900000000002</v>
      </c>
      <c r="I10" s="12">
        <v>31.838899999999999</v>
      </c>
      <c r="J10" s="29" t="s">
        <v>98</v>
      </c>
      <c r="K10" s="29" t="s">
        <v>98</v>
      </c>
      <c r="L10" s="13"/>
      <c r="M10" s="17"/>
      <c r="N10" s="17"/>
      <c r="O10" s="17"/>
      <c r="P10" s="17"/>
      <c r="Q10" s="17"/>
      <c r="R10" s="18"/>
      <c r="S10" s="13"/>
      <c r="T10" s="13"/>
    </row>
    <row r="11" spans="1:20" ht="14.25" customHeight="1" x14ac:dyDescent="0.55000000000000004">
      <c r="A11" s="13" t="s">
        <v>61</v>
      </c>
      <c r="B11" s="13">
        <v>-70.830333333333328</v>
      </c>
      <c r="C11" s="13">
        <f t="shared" si="1"/>
        <v>40.400333333333336</v>
      </c>
      <c r="D11" s="12">
        <v>2</v>
      </c>
      <c r="E11" s="12">
        <v>14</v>
      </c>
      <c r="F11" s="12">
        <v>9.8559999999999999</v>
      </c>
      <c r="G11" s="12">
        <v>9.7799999999999994</v>
      </c>
      <c r="H11" s="12">
        <v>15.904999999999999</v>
      </c>
      <c r="I11" s="12">
        <v>31.9056</v>
      </c>
      <c r="J11" s="29">
        <v>60.232426303854865</v>
      </c>
      <c r="K11" s="29">
        <v>6.5339232048416767</v>
      </c>
      <c r="L11" s="13"/>
      <c r="M11" s="17"/>
      <c r="N11" s="17"/>
      <c r="P11" s="17"/>
      <c r="Q11" s="17"/>
      <c r="R11" s="18"/>
    </row>
    <row r="12" spans="1:20" ht="14.25" customHeight="1" x14ac:dyDescent="0.55000000000000004">
      <c r="A12" s="13" t="s">
        <v>61</v>
      </c>
      <c r="B12" s="13">
        <v>-70.830333333333328</v>
      </c>
      <c r="C12" s="13">
        <f t="shared" si="1"/>
        <v>40.400333333333336</v>
      </c>
      <c r="D12" s="12">
        <v>2</v>
      </c>
      <c r="E12" s="12">
        <v>12</v>
      </c>
      <c r="F12" s="12">
        <v>20.274999999999999</v>
      </c>
      <c r="G12" s="12">
        <v>20.117999999999999</v>
      </c>
      <c r="H12" s="12">
        <v>9.1919000000000004</v>
      </c>
      <c r="I12" s="12">
        <v>32.417299999999997</v>
      </c>
      <c r="J12" s="29">
        <v>80.035903250188952</v>
      </c>
      <c r="K12" s="29">
        <v>11.366967099888207</v>
      </c>
      <c r="L12" s="13"/>
      <c r="M12" s="17"/>
      <c r="N12" s="17"/>
      <c r="O12" s="17"/>
      <c r="P12" s="17"/>
      <c r="Q12" s="17"/>
      <c r="R12" s="18"/>
    </row>
    <row r="13" spans="1:20" ht="14.25" customHeight="1" x14ac:dyDescent="0.55000000000000004">
      <c r="A13" s="13" t="s">
        <v>61</v>
      </c>
      <c r="B13" s="13">
        <v>-70.830333333333328</v>
      </c>
      <c r="C13" s="13">
        <f t="shared" si="1"/>
        <v>40.400333333333336</v>
      </c>
      <c r="D13" s="12">
        <v>2</v>
      </c>
      <c r="E13" s="12">
        <v>10</v>
      </c>
      <c r="F13" s="12">
        <v>30.608000000000001</v>
      </c>
      <c r="G13" s="12">
        <v>30.37</v>
      </c>
      <c r="H13" s="12">
        <v>7.4882999999999997</v>
      </c>
      <c r="I13" s="12">
        <v>32.5276</v>
      </c>
      <c r="J13" s="29">
        <v>666.96900982615261</v>
      </c>
      <c r="K13" s="29">
        <v>9.7648249345970584</v>
      </c>
      <c r="L13" s="13"/>
      <c r="M13" s="17"/>
      <c r="N13" s="17"/>
      <c r="O13" s="17"/>
      <c r="P13" s="17"/>
      <c r="Q13" s="17"/>
      <c r="R13" s="18"/>
    </row>
    <row r="14" spans="1:20" ht="14.25" customHeight="1" x14ac:dyDescent="0.55000000000000004">
      <c r="A14" s="13" t="s">
        <v>61</v>
      </c>
      <c r="B14" s="13">
        <v>-70.830333333333328</v>
      </c>
      <c r="C14" s="13">
        <f t="shared" si="1"/>
        <v>40.400333333333336</v>
      </c>
      <c r="D14" s="12">
        <v>2</v>
      </c>
      <c r="E14" s="12">
        <v>8</v>
      </c>
      <c r="F14" s="12">
        <v>40.616</v>
      </c>
      <c r="G14" s="12">
        <v>40.298999999999999</v>
      </c>
      <c r="H14" s="12">
        <v>7.2582000000000004</v>
      </c>
      <c r="I14" s="12">
        <v>32.767200000000003</v>
      </c>
      <c r="J14" s="29">
        <v>1458.8340891912321</v>
      </c>
      <c r="K14" s="29">
        <v>30.436216164668917</v>
      </c>
      <c r="L14" s="13"/>
      <c r="M14" s="17"/>
      <c r="N14" s="17"/>
      <c r="O14" s="17"/>
      <c r="P14" s="17"/>
      <c r="Q14" s="17"/>
      <c r="R14" s="18"/>
    </row>
    <row r="15" spans="1:20" ht="14.25" customHeight="1" x14ac:dyDescent="0.55000000000000004">
      <c r="A15" s="13" t="s">
        <v>61</v>
      </c>
      <c r="B15" s="13">
        <v>-70.830333333333328</v>
      </c>
      <c r="C15" s="13">
        <f t="shared" si="1"/>
        <v>40.400333333333336</v>
      </c>
      <c r="D15" s="12">
        <v>2</v>
      </c>
      <c r="E15" s="12">
        <v>4</v>
      </c>
      <c r="F15" s="12">
        <v>60.552999999999997</v>
      </c>
      <c r="G15" s="12">
        <v>60.078000000000003</v>
      </c>
      <c r="H15" s="12">
        <v>7.4316000000000004</v>
      </c>
      <c r="I15" s="12">
        <v>32.876600000000003</v>
      </c>
      <c r="J15" s="29">
        <v>924.59372637944068</v>
      </c>
      <c r="K15" s="29">
        <v>22.85904741972173</v>
      </c>
      <c r="L15" s="13"/>
      <c r="M15" s="17"/>
      <c r="N15" s="17"/>
      <c r="O15" s="17"/>
      <c r="P15" s="17"/>
      <c r="Q15" s="17"/>
      <c r="R15" s="18"/>
    </row>
    <row r="16" spans="1:20" ht="14.25" customHeight="1" x14ac:dyDescent="0.55000000000000004">
      <c r="A16" s="16" t="s">
        <v>61</v>
      </c>
      <c r="B16" s="13">
        <v>-70.830333333333328</v>
      </c>
      <c r="C16" s="13">
        <f t="shared" si="1"/>
        <v>40.400333333333336</v>
      </c>
      <c r="D16" s="16">
        <v>2</v>
      </c>
      <c r="E16" s="16">
        <v>2</v>
      </c>
      <c r="F16" s="12">
        <v>79.120999999999995</v>
      </c>
      <c r="G16" s="12">
        <v>78.497</v>
      </c>
      <c r="H16" s="12">
        <v>7.5308000000000002</v>
      </c>
      <c r="I16" s="12">
        <v>33.011800000000001</v>
      </c>
      <c r="J16" s="35">
        <v>413.71882086167801</v>
      </c>
      <c r="K16" s="35">
        <v>8.2243029393461899</v>
      </c>
      <c r="L16" s="16"/>
      <c r="M16" s="28"/>
      <c r="N16" s="28"/>
      <c r="O16" s="28"/>
      <c r="P16" s="28"/>
      <c r="Q16" s="28"/>
      <c r="R16" s="20"/>
      <c r="S16" s="16"/>
      <c r="T16" s="16"/>
    </row>
    <row r="17" spans="1:20" ht="14.25" customHeight="1" x14ac:dyDescent="0.55000000000000004">
      <c r="A17" s="13" t="s">
        <v>62</v>
      </c>
      <c r="B17" s="13">
        <v>-70.828833333333336</v>
      </c>
      <c r="C17" s="13">
        <f t="shared" ref="C17:C24" si="2">40+20.09/60</f>
        <v>40.334833333333336</v>
      </c>
      <c r="D17" s="13">
        <v>3</v>
      </c>
      <c r="E17" s="13">
        <v>16</v>
      </c>
      <c r="F17" s="12">
        <v>2.0779999999999998</v>
      </c>
      <c r="G17" s="12">
        <v>2.0630000000000002</v>
      </c>
      <c r="H17" s="13">
        <v>21.776</v>
      </c>
      <c r="I17" s="13">
        <v>31.860199999999999</v>
      </c>
      <c r="J17" s="29">
        <v>152.70691609977325</v>
      </c>
      <c r="K17" s="29">
        <v>6.9949055168397107</v>
      </c>
      <c r="M17" s="17"/>
      <c r="N17" s="17"/>
      <c r="P17" s="17"/>
      <c r="Q17" s="17"/>
      <c r="R17" s="18"/>
    </row>
    <row r="18" spans="1:20" ht="14.25" customHeight="1" x14ac:dyDescent="0.55000000000000004">
      <c r="A18" s="13" t="s">
        <v>62</v>
      </c>
      <c r="B18" s="13">
        <v>-70.828833333333336</v>
      </c>
      <c r="C18" s="13">
        <f t="shared" si="2"/>
        <v>40.334833333333336</v>
      </c>
      <c r="D18" s="13">
        <v>3</v>
      </c>
      <c r="E18" s="12">
        <v>14</v>
      </c>
      <c r="F18" s="12">
        <v>10.134</v>
      </c>
      <c r="G18" s="12">
        <v>10.055999999999999</v>
      </c>
      <c r="H18" s="12">
        <v>20.189900000000002</v>
      </c>
      <c r="I18" s="12">
        <v>31.911799999999999</v>
      </c>
      <c r="J18" s="29">
        <v>110.28911564625849</v>
      </c>
      <c r="K18" s="29">
        <v>11.624771346037345</v>
      </c>
      <c r="M18" s="17"/>
      <c r="N18" s="17"/>
      <c r="P18" s="17"/>
      <c r="Q18" s="17"/>
      <c r="R18" s="18"/>
    </row>
    <row r="19" spans="1:20" ht="14.25" customHeight="1" x14ac:dyDescent="0.55000000000000004">
      <c r="A19" s="13" t="s">
        <v>62</v>
      </c>
      <c r="B19" s="13">
        <v>-70.828833333333336</v>
      </c>
      <c r="C19" s="13">
        <f t="shared" si="2"/>
        <v>40.334833333333336</v>
      </c>
      <c r="D19" s="13">
        <v>3</v>
      </c>
      <c r="E19" s="12">
        <v>12</v>
      </c>
      <c r="F19" s="12">
        <v>19.936</v>
      </c>
      <c r="G19" s="12">
        <v>19.782</v>
      </c>
      <c r="H19" s="12">
        <v>11.8088</v>
      </c>
      <c r="I19" s="12">
        <v>32.157499999999999</v>
      </c>
      <c r="J19" s="29">
        <v>91.83673469387756</v>
      </c>
      <c r="K19" s="29">
        <v>22.407748904947798</v>
      </c>
      <c r="M19" s="17"/>
      <c r="N19" s="17"/>
      <c r="P19" s="17"/>
      <c r="Q19" s="17"/>
      <c r="R19" s="18"/>
    </row>
    <row r="20" spans="1:20" ht="14.25" customHeight="1" x14ac:dyDescent="0.55000000000000004">
      <c r="A20" s="13" t="s">
        <v>62</v>
      </c>
      <c r="B20" s="13">
        <v>-70.828833333333336</v>
      </c>
      <c r="C20" s="13">
        <f t="shared" si="2"/>
        <v>40.334833333333336</v>
      </c>
      <c r="D20" s="13">
        <v>3</v>
      </c>
      <c r="E20" s="12">
        <v>10</v>
      </c>
      <c r="F20" s="12">
        <v>30.106000000000002</v>
      </c>
      <c r="G20" s="12">
        <v>29.872</v>
      </c>
      <c r="H20" s="12">
        <v>7.9054000000000002</v>
      </c>
      <c r="I20" s="12">
        <v>32.519399999999997</v>
      </c>
      <c r="J20" s="29">
        <v>479.70521541950109</v>
      </c>
      <c r="K20" s="29">
        <v>7.0149482260569913</v>
      </c>
      <c r="M20" s="17"/>
      <c r="N20" s="17"/>
      <c r="P20" s="17"/>
      <c r="Q20" s="17"/>
      <c r="R20" s="18"/>
    </row>
    <row r="21" spans="1:20" ht="14.25" customHeight="1" x14ac:dyDescent="0.55000000000000004">
      <c r="A21" s="13" t="s">
        <v>62</v>
      </c>
      <c r="B21" s="13">
        <v>-70.828833333333336</v>
      </c>
      <c r="C21" s="13">
        <f t="shared" si="2"/>
        <v>40.334833333333336</v>
      </c>
      <c r="D21" s="13">
        <v>3</v>
      </c>
      <c r="E21" s="12">
        <v>8</v>
      </c>
      <c r="F21" s="12">
        <v>40.58</v>
      </c>
      <c r="G21" s="12">
        <v>40.264000000000003</v>
      </c>
      <c r="H21" s="12">
        <v>7.3540000000000001</v>
      </c>
      <c r="I21" s="12">
        <v>32.752699999999997</v>
      </c>
      <c r="J21" s="29">
        <v>1309.9773242630386</v>
      </c>
      <c r="K21" s="29">
        <v>90.95381442813364</v>
      </c>
      <c r="M21" s="17"/>
      <c r="N21" s="17"/>
      <c r="P21" s="17"/>
      <c r="Q21" s="17"/>
      <c r="R21" s="18"/>
    </row>
    <row r="22" spans="1:20" ht="14.25" customHeight="1" x14ac:dyDescent="0.55000000000000004">
      <c r="A22" s="13" t="s">
        <v>62</v>
      </c>
      <c r="B22" s="13">
        <v>-70.828833333333336</v>
      </c>
      <c r="C22" s="13">
        <f t="shared" si="2"/>
        <v>40.334833333333336</v>
      </c>
      <c r="D22" s="13">
        <v>3</v>
      </c>
      <c r="E22" s="12">
        <v>6</v>
      </c>
      <c r="F22" s="12">
        <v>60.694000000000003</v>
      </c>
      <c r="G22" s="12">
        <v>60.218000000000004</v>
      </c>
      <c r="H22" s="12">
        <v>7.4635999999999996</v>
      </c>
      <c r="I22" s="12">
        <v>32.9724</v>
      </c>
      <c r="J22" s="29">
        <v>231.00907029478458</v>
      </c>
      <c r="K22" s="29">
        <v>0.48102502121534968</v>
      </c>
      <c r="M22" s="17"/>
      <c r="N22" s="17"/>
      <c r="P22" s="17"/>
      <c r="Q22" s="17"/>
      <c r="R22" s="18"/>
    </row>
    <row r="23" spans="1:20" ht="14.25" customHeight="1" x14ac:dyDescent="0.55000000000000004">
      <c r="A23" s="13" t="s">
        <v>62</v>
      </c>
      <c r="B23" s="13">
        <v>-70.828833333333336</v>
      </c>
      <c r="C23" s="13">
        <f t="shared" si="2"/>
        <v>40.334833333333336</v>
      </c>
      <c r="D23" s="13">
        <v>3</v>
      </c>
      <c r="E23" s="12">
        <v>4</v>
      </c>
      <c r="F23" s="12">
        <v>81.031000000000006</v>
      </c>
      <c r="G23" s="12">
        <v>80.391999999999996</v>
      </c>
      <c r="H23" s="12">
        <v>8.2956000000000003</v>
      </c>
      <c r="I23" s="12">
        <v>33.387</v>
      </c>
      <c r="J23" s="29">
        <v>90.433673469387756</v>
      </c>
      <c r="K23" s="29">
        <v>7.5160159564896629</v>
      </c>
      <c r="M23" s="17"/>
      <c r="N23" s="17"/>
      <c r="P23" s="17"/>
      <c r="Q23" s="17"/>
      <c r="R23" s="18"/>
    </row>
    <row r="24" spans="1:20" ht="14.25" customHeight="1" x14ac:dyDescent="0.55000000000000004">
      <c r="A24" s="16" t="s">
        <v>62</v>
      </c>
      <c r="B24" s="13">
        <v>-70.828833333333336</v>
      </c>
      <c r="C24" s="13">
        <f t="shared" si="2"/>
        <v>40.334833333333336</v>
      </c>
      <c r="D24" s="16">
        <v>3</v>
      </c>
      <c r="E24" s="16">
        <v>2</v>
      </c>
      <c r="F24" s="16">
        <v>90.811999999999998</v>
      </c>
      <c r="G24" s="16">
        <v>90.093999999999994</v>
      </c>
      <c r="H24" s="16">
        <v>9.0831</v>
      </c>
      <c r="I24" s="16">
        <v>33.708300000000001</v>
      </c>
      <c r="J24" s="35">
        <v>116.83673469387755</v>
      </c>
      <c r="K24" s="35">
        <v>25.935265727193649</v>
      </c>
      <c r="L24" s="16"/>
      <c r="M24" s="28"/>
      <c r="N24" s="28"/>
      <c r="O24" s="16"/>
      <c r="P24" s="28"/>
      <c r="Q24" s="28"/>
      <c r="R24" s="20"/>
      <c r="S24" s="16"/>
      <c r="T24" s="16"/>
    </row>
    <row r="25" spans="1:20" ht="14.25" customHeight="1" x14ac:dyDescent="0.55000000000000004">
      <c r="A25" s="13" t="s">
        <v>63</v>
      </c>
      <c r="B25" s="13">
        <v>-70.828999999999994</v>
      </c>
      <c r="C25" s="13">
        <f t="shared" ref="C25:C33" si="3">40+16.22/60</f>
        <v>40.270333333333333</v>
      </c>
      <c r="D25" s="13">
        <v>4</v>
      </c>
      <c r="E25" s="13">
        <v>18</v>
      </c>
      <c r="F25" s="13">
        <v>1.337</v>
      </c>
      <c r="G25" s="13">
        <v>1.327</v>
      </c>
      <c r="H25" s="13">
        <v>21.987300000000001</v>
      </c>
      <c r="I25" s="13">
        <v>32.094900000000003</v>
      </c>
      <c r="J25" s="29">
        <v>72.363945578231295</v>
      </c>
      <c r="K25" s="36" t="s">
        <v>98</v>
      </c>
      <c r="M25" s="17"/>
      <c r="P25" s="17"/>
      <c r="R25" s="18"/>
    </row>
    <row r="26" spans="1:20" ht="14.25" customHeight="1" x14ac:dyDescent="0.55000000000000004">
      <c r="A26" s="13" t="s">
        <v>63</v>
      </c>
      <c r="B26" s="13">
        <v>-70.828999999999994</v>
      </c>
      <c r="C26" s="13">
        <f t="shared" si="3"/>
        <v>40.270333333333333</v>
      </c>
      <c r="D26" s="13">
        <v>4</v>
      </c>
      <c r="E26" s="13">
        <v>16</v>
      </c>
      <c r="F26" s="13">
        <v>9.7520000000000007</v>
      </c>
      <c r="G26" s="13">
        <v>9.6769999999999996</v>
      </c>
      <c r="H26" s="13">
        <v>17.736899999999999</v>
      </c>
      <c r="I26" s="13">
        <v>32.0184</v>
      </c>
      <c r="J26" s="29">
        <v>48.214285714285708</v>
      </c>
      <c r="K26" s="29">
        <v>0.32068334747689475</v>
      </c>
      <c r="M26" s="17"/>
      <c r="N26" s="17"/>
      <c r="P26" s="17"/>
      <c r="Q26" s="17"/>
      <c r="R26" s="18"/>
    </row>
    <row r="27" spans="1:20" ht="14.25" customHeight="1" x14ac:dyDescent="0.55000000000000004">
      <c r="A27" s="13" t="s">
        <v>63</v>
      </c>
      <c r="B27" s="13">
        <v>-70.828999999999994</v>
      </c>
      <c r="C27" s="13">
        <f t="shared" si="3"/>
        <v>40.270333333333333</v>
      </c>
      <c r="D27" s="13">
        <v>4</v>
      </c>
      <c r="E27" s="12">
        <v>14</v>
      </c>
      <c r="F27" s="13">
        <v>19.734000000000002</v>
      </c>
      <c r="G27" s="13">
        <v>19.582000000000001</v>
      </c>
      <c r="H27" s="13">
        <v>12.1107</v>
      </c>
      <c r="I27" s="13">
        <v>32.740699999999997</v>
      </c>
      <c r="J27" s="29">
        <v>45.068027210884352</v>
      </c>
      <c r="K27" s="29">
        <v>8.818792055614491</v>
      </c>
      <c r="M27" s="17"/>
      <c r="N27" s="17"/>
      <c r="P27" s="17"/>
      <c r="Q27" s="17"/>
      <c r="R27" s="18"/>
    </row>
    <row r="28" spans="1:20" ht="14.25" customHeight="1" x14ac:dyDescent="0.55000000000000004">
      <c r="A28" s="13" t="s">
        <v>63</v>
      </c>
      <c r="B28" s="13">
        <v>-70.828999999999994</v>
      </c>
      <c r="C28" s="13">
        <f t="shared" si="3"/>
        <v>40.270333333333333</v>
      </c>
      <c r="D28" s="13">
        <v>4</v>
      </c>
      <c r="E28" s="12">
        <v>12</v>
      </c>
      <c r="F28" s="13">
        <v>30.283000000000001</v>
      </c>
      <c r="G28" s="13">
        <v>30.047999999999998</v>
      </c>
      <c r="H28" s="13">
        <v>8.9582999999999995</v>
      </c>
      <c r="I28" s="13">
        <v>32.591999999999999</v>
      </c>
      <c r="J28" s="29">
        <v>43.688586545729407</v>
      </c>
      <c r="K28" s="29">
        <v>2.1400383184343186</v>
      </c>
      <c r="L28" s="13"/>
      <c r="M28" s="17"/>
      <c r="N28" s="17"/>
      <c r="O28" s="17"/>
      <c r="P28" s="17"/>
      <c r="Q28" s="17"/>
      <c r="R28" s="18"/>
    </row>
    <row r="29" spans="1:20" ht="14.25" customHeight="1" x14ac:dyDescent="0.55000000000000004">
      <c r="A29" s="13" t="s">
        <v>63</v>
      </c>
      <c r="B29" s="13">
        <v>-70.828999999999994</v>
      </c>
      <c r="C29" s="13">
        <f t="shared" si="3"/>
        <v>40.270333333333333</v>
      </c>
      <c r="D29" s="13">
        <v>4</v>
      </c>
      <c r="E29" s="12">
        <v>10</v>
      </c>
      <c r="F29" s="12">
        <v>40.048999999999999</v>
      </c>
      <c r="G29" s="12">
        <v>39.737000000000002</v>
      </c>
      <c r="H29" s="12">
        <v>9.1390999999999991</v>
      </c>
      <c r="I29" s="12">
        <v>32.866100000000003</v>
      </c>
      <c r="J29" s="29">
        <v>74.612622826908535</v>
      </c>
      <c r="K29" s="29">
        <v>11.210535448189377</v>
      </c>
      <c r="L29" s="13"/>
      <c r="M29" s="17"/>
      <c r="N29" s="17"/>
      <c r="O29" s="17"/>
      <c r="P29" s="17"/>
      <c r="Q29" s="17"/>
      <c r="R29" s="18"/>
    </row>
    <row r="30" spans="1:20" ht="14.25" customHeight="1" x14ac:dyDescent="0.55000000000000004">
      <c r="A30" s="13" t="s">
        <v>63</v>
      </c>
      <c r="B30" s="13">
        <v>-70.828999999999994</v>
      </c>
      <c r="C30" s="13">
        <f t="shared" si="3"/>
        <v>40.270333333333333</v>
      </c>
      <c r="D30" s="13">
        <v>4</v>
      </c>
      <c r="E30" s="12">
        <v>8</v>
      </c>
      <c r="F30" s="12">
        <v>60.753</v>
      </c>
      <c r="G30" s="12">
        <v>60.277000000000001</v>
      </c>
      <c r="H30" s="12">
        <v>9.5559999999999992</v>
      </c>
      <c r="I30" s="12">
        <v>33.347999999999999</v>
      </c>
      <c r="J30" s="29">
        <v>42.384731670445952</v>
      </c>
      <c r="K30" s="29">
        <v>2.7187746051766584</v>
      </c>
      <c r="L30" s="13"/>
      <c r="M30" s="17"/>
      <c r="N30" s="17"/>
      <c r="O30" s="17"/>
      <c r="P30" s="17"/>
      <c r="Q30" s="17"/>
      <c r="R30" s="18"/>
    </row>
    <row r="31" spans="1:20" ht="14.25" customHeight="1" x14ac:dyDescent="0.55000000000000004">
      <c r="A31" s="13" t="s">
        <v>63</v>
      </c>
      <c r="B31" s="13">
        <v>-70.828999999999994</v>
      </c>
      <c r="C31" s="13">
        <f t="shared" si="3"/>
        <v>40.270333333333333</v>
      </c>
      <c r="D31" s="13">
        <v>4</v>
      </c>
      <c r="E31" s="12">
        <v>6</v>
      </c>
      <c r="F31" s="12">
        <v>80.703999999999994</v>
      </c>
      <c r="G31" s="12">
        <v>80.067999999999998</v>
      </c>
      <c r="H31" s="12">
        <v>10.173999999999999</v>
      </c>
      <c r="I31" s="12">
        <v>33.853400000000001</v>
      </c>
      <c r="J31" s="29">
        <v>22.108843537414966</v>
      </c>
      <c r="K31" s="29">
        <v>4.1403599802727857</v>
      </c>
      <c r="L31" s="13"/>
      <c r="M31" s="17"/>
      <c r="N31" s="17"/>
      <c r="O31" s="17"/>
      <c r="P31" s="17"/>
      <c r="Q31" s="17"/>
      <c r="R31" s="18"/>
    </row>
    <row r="32" spans="1:20" ht="14.25" customHeight="1" x14ac:dyDescent="0.55000000000000004">
      <c r="A32" s="13" t="s">
        <v>63</v>
      </c>
      <c r="B32" s="13">
        <v>-70.828999999999994</v>
      </c>
      <c r="C32" s="13">
        <f t="shared" si="3"/>
        <v>40.270333333333333</v>
      </c>
      <c r="D32" s="13">
        <v>4</v>
      </c>
      <c r="E32" s="12">
        <v>4</v>
      </c>
      <c r="F32" s="12">
        <v>100.95099999999999</v>
      </c>
      <c r="G32" s="12">
        <v>100.151</v>
      </c>
      <c r="H32" s="12">
        <v>11.379200000000001</v>
      </c>
      <c r="I32" s="12">
        <v>34.459899999999998</v>
      </c>
      <c r="J32" s="29">
        <v>22.628495842781557</v>
      </c>
      <c r="K32" s="29">
        <v>1.3326015379085567</v>
      </c>
      <c r="L32" s="13"/>
      <c r="M32" s="17"/>
      <c r="N32" s="17"/>
      <c r="O32" s="17"/>
      <c r="P32" s="17"/>
      <c r="Q32" s="17"/>
      <c r="R32" s="18"/>
    </row>
    <row r="33" spans="1:20" ht="14.25" customHeight="1" x14ac:dyDescent="0.55000000000000004">
      <c r="A33" s="16" t="s">
        <v>63</v>
      </c>
      <c r="B33" s="13">
        <v>-70.828999999999994</v>
      </c>
      <c r="C33" s="13">
        <f t="shared" si="3"/>
        <v>40.270333333333333</v>
      </c>
      <c r="D33" s="16">
        <v>4</v>
      </c>
      <c r="E33" s="16">
        <v>2</v>
      </c>
      <c r="F33" s="16">
        <v>110.68600000000001</v>
      </c>
      <c r="G33" s="16">
        <v>109.806</v>
      </c>
      <c r="H33" s="16">
        <v>11.4924</v>
      </c>
      <c r="I33" s="16">
        <v>34.661499999999997</v>
      </c>
      <c r="J33" s="35">
        <v>32.265684051398331</v>
      </c>
      <c r="K33" s="35">
        <v>3.5511623700155539</v>
      </c>
      <c r="L33" s="16"/>
      <c r="M33" s="28"/>
      <c r="N33" s="28"/>
      <c r="O33" s="28"/>
      <c r="P33" s="28"/>
      <c r="Q33" s="28"/>
      <c r="R33" s="20"/>
      <c r="S33" s="16"/>
      <c r="T33" s="16"/>
    </row>
    <row r="34" spans="1:20" ht="14.25" customHeight="1" x14ac:dyDescent="0.55000000000000004">
      <c r="A34" s="13" t="s">
        <v>64</v>
      </c>
      <c r="B34" s="13">
        <v>-70.83</v>
      </c>
      <c r="C34" s="13">
        <f t="shared" ref="C34:C42" si="4">40+12.25/60</f>
        <v>40.204166666666666</v>
      </c>
      <c r="D34" s="13">
        <v>6</v>
      </c>
      <c r="E34" s="13">
        <v>16</v>
      </c>
      <c r="F34" s="13">
        <v>1.4019999999999999</v>
      </c>
      <c r="G34" s="13">
        <v>1.3919999999999999</v>
      </c>
      <c r="H34" s="13">
        <v>21.747299999999999</v>
      </c>
      <c r="I34" s="13">
        <v>32.075299999999999</v>
      </c>
      <c r="J34" s="29">
        <v>36.833900226757365</v>
      </c>
      <c r="K34" s="29">
        <v>4.7501220845014673</v>
      </c>
      <c r="M34" s="17"/>
      <c r="N34" s="17"/>
      <c r="P34" s="17"/>
      <c r="Q34" s="17"/>
      <c r="R34" s="18"/>
    </row>
    <row r="35" spans="1:20" ht="14.25" customHeight="1" x14ac:dyDescent="0.55000000000000004">
      <c r="A35" s="13" t="s">
        <v>64</v>
      </c>
      <c r="B35" s="13">
        <v>-70.83</v>
      </c>
      <c r="C35" s="13">
        <f t="shared" si="4"/>
        <v>40.204166666666666</v>
      </c>
      <c r="D35" s="13">
        <v>6</v>
      </c>
      <c r="E35" s="12">
        <v>14</v>
      </c>
      <c r="F35" s="13">
        <v>10.151999999999999</v>
      </c>
      <c r="G35" s="13">
        <v>10.074</v>
      </c>
      <c r="H35" s="13">
        <v>16.055599999999998</v>
      </c>
      <c r="I35" s="13">
        <v>32.135899999999999</v>
      </c>
      <c r="J35" s="29">
        <v>24.51814058956916</v>
      </c>
      <c r="K35" s="29">
        <v>1.1624771346037366</v>
      </c>
      <c r="M35" s="17"/>
      <c r="N35" s="17"/>
      <c r="P35" s="17"/>
      <c r="Q35" s="17"/>
      <c r="R35" s="18"/>
    </row>
    <row r="36" spans="1:20" ht="14.25" customHeight="1" x14ac:dyDescent="0.55000000000000004">
      <c r="A36" s="13" t="s">
        <v>64</v>
      </c>
      <c r="B36" s="13">
        <v>-70.83</v>
      </c>
      <c r="C36" s="13">
        <f t="shared" si="4"/>
        <v>40.204166666666666</v>
      </c>
      <c r="D36" s="13">
        <v>6</v>
      </c>
      <c r="E36" s="12">
        <v>12</v>
      </c>
      <c r="F36" s="13">
        <v>20.042000000000002</v>
      </c>
      <c r="G36" s="13">
        <v>19.887</v>
      </c>
      <c r="H36" s="13">
        <v>8.1943000000000001</v>
      </c>
      <c r="I36" s="13">
        <v>32.553699999999999</v>
      </c>
      <c r="J36" s="29">
        <v>371.28684807256235</v>
      </c>
      <c r="K36" s="36" t="s">
        <v>98</v>
      </c>
      <c r="M36" s="17"/>
      <c r="P36" s="17"/>
      <c r="R36" s="18"/>
    </row>
    <row r="37" spans="1:20" ht="14.25" customHeight="1" x14ac:dyDescent="0.55000000000000004">
      <c r="A37" s="13" t="s">
        <v>64</v>
      </c>
      <c r="B37" s="13">
        <v>-70.83</v>
      </c>
      <c r="C37" s="13">
        <f t="shared" si="4"/>
        <v>40.204166666666666</v>
      </c>
      <c r="D37" s="13">
        <v>6</v>
      </c>
      <c r="E37" s="12">
        <v>10</v>
      </c>
      <c r="F37" s="13">
        <v>30.42</v>
      </c>
      <c r="G37" s="13">
        <v>30.184000000000001</v>
      </c>
      <c r="H37" s="13">
        <v>7.2988</v>
      </c>
      <c r="I37" s="13">
        <v>32.682099999999998</v>
      </c>
      <c r="J37" s="29">
        <v>1108.7018140589569</v>
      </c>
      <c r="K37" s="29">
        <v>2.5654667798151984</v>
      </c>
      <c r="M37" s="17"/>
      <c r="N37" s="17"/>
      <c r="P37" s="17"/>
      <c r="Q37" s="17"/>
      <c r="R37" s="18"/>
    </row>
    <row r="38" spans="1:20" ht="14.25" customHeight="1" x14ac:dyDescent="0.55000000000000004">
      <c r="A38" s="13" t="s">
        <v>64</v>
      </c>
      <c r="B38" s="13">
        <v>-70.83</v>
      </c>
      <c r="C38" s="13">
        <f t="shared" si="4"/>
        <v>40.204166666666666</v>
      </c>
      <c r="D38" s="13">
        <v>6</v>
      </c>
      <c r="E38" s="12">
        <v>8</v>
      </c>
      <c r="F38" s="13">
        <v>40.366999999999997</v>
      </c>
      <c r="G38" s="13">
        <v>40.052999999999997</v>
      </c>
      <c r="H38" s="13">
        <v>7.2765000000000004</v>
      </c>
      <c r="I38" s="13">
        <v>32.8504</v>
      </c>
      <c r="J38" s="29">
        <v>370.57823129251699</v>
      </c>
      <c r="K38" s="29">
        <v>2.4852959429459132</v>
      </c>
      <c r="M38" s="17"/>
      <c r="N38" s="17"/>
      <c r="P38" s="17"/>
      <c r="Q38" s="17"/>
      <c r="R38" s="18"/>
    </row>
    <row r="39" spans="1:20" ht="14.25" customHeight="1" x14ac:dyDescent="0.55000000000000004">
      <c r="A39" s="13" t="s">
        <v>64</v>
      </c>
      <c r="B39" s="13">
        <v>-70.83</v>
      </c>
      <c r="C39" s="13">
        <f t="shared" si="4"/>
        <v>40.204166666666666</v>
      </c>
      <c r="D39" s="13">
        <v>6</v>
      </c>
      <c r="E39" s="12">
        <v>6</v>
      </c>
      <c r="F39" s="13">
        <v>60.927</v>
      </c>
      <c r="G39" s="13">
        <v>60.451000000000001</v>
      </c>
      <c r="H39" s="13">
        <v>9.0591000000000008</v>
      </c>
      <c r="I39" s="13">
        <v>33.622300000000003</v>
      </c>
      <c r="J39" s="29">
        <v>18.537414965986393</v>
      </c>
      <c r="K39" s="29">
        <v>0.92196462399606427</v>
      </c>
      <c r="M39" s="17"/>
      <c r="N39" s="17"/>
      <c r="P39" s="17"/>
      <c r="Q39" s="17"/>
      <c r="R39" s="18"/>
    </row>
    <row r="40" spans="1:20" ht="14.25" customHeight="1" x14ac:dyDescent="0.55000000000000004">
      <c r="A40" s="13" t="s">
        <v>64</v>
      </c>
      <c r="B40" s="13">
        <v>-70.83</v>
      </c>
      <c r="C40" s="13">
        <f t="shared" si="4"/>
        <v>40.204166666666666</v>
      </c>
      <c r="D40" s="13">
        <v>6</v>
      </c>
      <c r="E40" s="12">
        <v>4</v>
      </c>
      <c r="F40" s="13">
        <v>81.146000000000001</v>
      </c>
      <c r="G40" s="13">
        <v>80.507000000000005</v>
      </c>
      <c r="H40" s="13">
        <v>12.3018</v>
      </c>
      <c r="I40" s="13">
        <v>34.7973</v>
      </c>
      <c r="J40" s="29">
        <v>26.998299319727892</v>
      </c>
      <c r="K40" s="29">
        <v>0.62132398573647829</v>
      </c>
      <c r="M40" s="17"/>
      <c r="N40" s="17"/>
      <c r="P40" s="17"/>
      <c r="Q40" s="17"/>
      <c r="R40" s="18"/>
    </row>
    <row r="41" spans="1:20" ht="14.25" customHeight="1" x14ac:dyDescent="0.55000000000000004">
      <c r="A41" s="13" t="s">
        <v>64</v>
      </c>
      <c r="B41" s="13">
        <v>-70.83</v>
      </c>
      <c r="C41" s="13">
        <f t="shared" si="4"/>
        <v>40.204166666666666</v>
      </c>
      <c r="D41" s="13">
        <v>6</v>
      </c>
      <c r="E41" s="13">
        <v>2</v>
      </c>
      <c r="F41" s="13">
        <v>100.902</v>
      </c>
      <c r="G41" s="13">
        <v>100.10299999999999</v>
      </c>
      <c r="H41" s="13">
        <v>12.0465</v>
      </c>
      <c r="I41" s="13">
        <v>34.927</v>
      </c>
      <c r="J41" s="29">
        <v>27.09750566893424</v>
      </c>
      <c r="K41" s="29">
        <v>4.0085418434612476E-2</v>
      </c>
      <c r="M41" s="17"/>
      <c r="N41" s="17"/>
      <c r="P41" s="17"/>
      <c r="Q41" s="17"/>
      <c r="R41" s="18"/>
    </row>
    <row r="42" spans="1:20" ht="14.25" customHeight="1" x14ac:dyDescent="0.55000000000000004">
      <c r="A42" s="16" t="s">
        <v>64</v>
      </c>
      <c r="B42" s="13">
        <v>-70.83</v>
      </c>
      <c r="C42" s="13">
        <f t="shared" si="4"/>
        <v>40.204166666666666</v>
      </c>
      <c r="D42" s="13">
        <v>6</v>
      </c>
      <c r="E42" s="16">
        <v>1</v>
      </c>
      <c r="F42" s="16">
        <v>120.371</v>
      </c>
      <c r="G42" s="16">
        <v>119.41200000000001</v>
      </c>
      <c r="H42" s="16">
        <v>13.109299999999999</v>
      </c>
      <c r="I42" s="16">
        <v>35.450400000000002</v>
      </c>
      <c r="J42" s="35">
        <v>24.943310657596371</v>
      </c>
      <c r="K42" s="35">
        <v>3.6477730775496697</v>
      </c>
      <c r="L42" s="16"/>
      <c r="M42" s="28"/>
      <c r="N42" s="28"/>
      <c r="O42" s="16"/>
      <c r="P42" s="28"/>
      <c r="Q42" s="28"/>
      <c r="R42" s="20"/>
      <c r="S42" s="16"/>
      <c r="T42" s="16"/>
    </row>
    <row r="43" spans="1:20" ht="14.25" customHeight="1" x14ac:dyDescent="0.55000000000000004">
      <c r="A43" s="13" t="s">
        <v>65</v>
      </c>
      <c r="B43" s="13">
        <v>-70.830500000000001</v>
      </c>
      <c r="C43" s="13">
        <f t="shared" ref="C43:C50" si="5">40+8.34/60</f>
        <v>40.139000000000003</v>
      </c>
      <c r="D43" s="13">
        <v>7</v>
      </c>
      <c r="E43" s="13">
        <v>19</v>
      </c>
      <c r="F43" s="13">
        <v>1.611</v>
      </c>
      <c r="G43" s="13">
        <v>1.5980000000000001</v>
      </c>
      <c r="H43" s="13">
        <v>20.912199999999999</v>
      </c>
      <c r="I43" s="13">
        <v>32.095599999999997</v>
      </c>
      <c r="J43" s="29">
        <v>42.942176870748298</v>
      </c>
      <c r="K43" s="29">
        <v>5.8925565098878927</v>
      </c>
      <c r="M43" s="17"/>
      <c r="N43" s="17"/>
      <c r="P43" s="17"/>
      <c r="Q43" s="17"/>
      <c r="R43" s="18"/>
    </row>
    <row r="44" spans="1:20" ht="14.25" customHeight="1" x14ac:dyDescent="0.55000000000000004">
      <c r="A44" s="13" t="s">
        <v>65</v>
      </c>
      <c r="B44" s="13">
        <v>-70.830500000000001</v>
      </c>
      <c r="C44" s="13">
        <f t="shared" si="5"/>
        <v>40.139000000000003</v>
      </c>
      <c r="D44" s="13">
        <v>7</v>
      </c>
      <c r="E44" s="13">
        <v>16</v>
      </c>
      <c r="F44" s="13">
        <v>9.9079999999999995</v>
      </c>
      <c r="G44" s="13">
        <v>9.8320000000000007</v>
      </c>
      <c r="H44" s="13">
        <v>10.819900000000001</v>
      </c>
      <c r="I44" s="13">
        <v>32.422499999999999</v>
      </c>
      <c r="J44" s="29">
        <v>39.073129251700678</v>
      </c>
      <c r="K44" s="29">
        <v>5.5518304531936966</v>
      </c>
      <c r="M44" s="17"/>
      <c r="N44" s="17"/>
      <c r="P44" s="17"/>
      <c r="Q44" s="17"/>
      <c r="R44" s="18"/>
    </row>
    <row r="45" spans="1:20" ht="14.25" customHeight="1" x14ac:dyDescent="0.55000000000000004">
      <c r="A45" s="13" t="s">
        <v>65</v>
      </c>
      <c r="B45" s="13">
        <v>-70.830500000000001</v>
      </c>
      <c r="C45" s="13">
        <f t="shared" si="5"/>
        <v>40.139000000000003</v>
      </c>
      <c r="D45" s="13">
        <v>7</v>
      </c>
      <c r="E45" s="12">
        <v>14</v>
      </c>
      <c r="F45" s="13">
        <v>20.434000000000001</v>
      </c>
      <c r="G45" s="13">
        <v>20.276</v>
      </c>
      <c r="H45" s="13">
        <v>9.8862000000000005</v>
      </c>
      <c r="I45" s="13">
        <v>32.4664</v>
      </c>
      <c r="J45" s="29">
        <v>57.752267573696145</v>
      </c>
      <c r="K45" s="29">
        <v>2.7458511627708893</v>
      </c>
      <c r="M45" s="17"/>
      <c r="N45" s="17"/>
      <c r="P45" s="17"/>
      <c r="Q45" s="17"/>
      <c r="R45" s="18"/>
    </row>
    <row r="46" spans="1:20" ht="14.25" customHeight="1" x14ac:dyDescent="0.55000000000000004">
      <c r="A46" s="13" t="s">
        <v>65</v>
      </c>
      <c r="B46" s="13">
        <v>-70.830500000000001</v>
      </c>
      <c r="C46" s="13">
        <f t="shared" si="5"/>
        <v>40.139000000000003</v>
      </c>
      <c r="D46" s="13">
        <v>7</v>
      </c>
      <c r="E46" s="12">
        <v>12</v>
      </c>
      <c r="F46" s="13">
        <v>30.1</v>
      </c>
      <c r="G46" s="13">
        <v>29.867000000000001</v>
      </c>
      <c r="H46" s="13">
        <v>7.7651000000000003</v>
      </c>
      <c r="I46" s="13">
        <v>32.621899999999997</v>
      </c>
      <c r="J46" s="29">
        <v>406.22165532879819</v>
      </c>
      <c r="K46" s="29">
        <v>6.7543930062320356</v>
      </c>
      <c r="M46" s="17"/>
      <c r="N46" s="17"/>
      <c r="P46" s="17"/>
      <c r="Q46" s="17"/>
      <c r="R46" s="18"/>
    </row>
    <row r="47" spans="1:20" ht="14.25" customHeight="1" x14ac:dyDescent="0.55000000000000004">
      <c r="A47" s="13" t="s">
        <v>65</v>
      </c>
      <c r="B47" s="13">
        <v>-70.830500000000001</v>
      </c>
      <c r="C47" s="13">
        <f t="shared" si="5"/>
        <v>40.139000000000003</v>
      </c>
      <c r="D47" s="13">
        <v>7</v>
      </c>
      <c r="E47" s="12">
        <v>10</v>
      </c>
      <c r="F47" s="13">
        <v>40.805999999999997</v>
      </c>
      <c r="G47" s="13">
        <v>40.488</v>
      </c>
      <c r="H47" s="13">
        <v>7.3586</v>
      </c>
      <c r="I47" s="13">
        <v>32.952100000000002</v>
      </c>
      <c r="J47" s="29">
        <v>309.90646258503398</v>
      </c>
      <c r="K47" s="29">
        <v>0.9019219147787555</v>
      </c>
      <c r="M47" s="17"/>
      <c r="N47" s="17"/>
      <c r="P47" s="17"/>
      <c r="Q47" s="17"/>
      <c r="R47" s="18"/>
    </row>
    <row r="48" spans="1:20" ht="14.25" customHeight="1" x14ac:dyDescent="0.55000000000000004">
      <c r="A48" s="13" t="s">
        <v>65</v>
      </c>
      <c r="B48" s="13">
        <v>-70.830500000000001</v>
      </c>
      <c r="C48" s="13">
        <f t="shared" si="5"/>
        <v>40.139000000000003</v>
      </c>
      <c r="D48" s="13">
        <v>7</v>
      </c>
      <c r="E48" s="12">
        <v>8</v>
      </c>
      <c r="F48" s="13">
        <v>60.628999999999998</v>
      </c>
      <c r="G48" s="13">
        <v>60.155000000000001</v>
      </c>
      <c r="H48" s="13">
        <v>8.4109999999999996</v>
      </c>
      <c r="I48" s="13">
        <v>33.376399999999997</v>
      </c>
      <c r="J48" s="29">
        <v>16.057256235827662</v>
      </c>
      <c r="K48" s="29">
        <v>0.90192191477875927</v>
      </c>
      <c r="M48" s="17"/>
      <c r="N48" s="17"/>
      <c r="P48" s="17"/>
      <c r="Q48" s="17"/>
      <c r="R48" s="18"/>
    </row>
    <row r="49" spans="1:20" ht="14.25" customHeight="1" x14ac:dyDescent="0.55000000000000004">
      <c r="A49" s="13" t="s">
        <v>65</v>
      </c>
      <c r="B49" s="13">
        <v>-70.830500000000001</v>
      </c>
      <c r="C49" s="13">
        <f t="shared" si="5"/>
        <v>40.139000000000003</v>
      </c>
      <c r="D49" s="13">
        <v>7</v>
      </c>
      <c r="E49" s="12">
        <v>6</v>
      </c>
      <c r="F49" s="13">
        <v>80.706999999999994</v>
      </c>
      <c r="G49" s="13">
        <v>80.072000000000003</v>
      </c>
      <c r="H49" s="13">
        <v>9.6456999999999997</v>
      </c>
      <c r="I49" s="13">
        <v>33.822299999999998</v>
      </c>
      <c r="J49" s="29">
        <v>38.336167800453509</v>
      </c>
      <c r="K49" s="29">
        <v>15.011989203762038</v>
      </c>
      <c r="M49" s="17"/>
      <c r="N49" s="17"/>
      <c r="P49" s="17"/>
      <c r="Q49" s="17"/>
      <c r="R49" s="18"/>
    </row>
    <row r="50" spans="1:20" ht="14.25" customHeight="1" x14ac:dyDescent="0.55000000000000004">
      <c r="A50" s="16" t="s">
        <v>65</v>
      </c>
      <c r="B50" s="13">
        <v>-70.830500000000001</v>
      </c>
      <c r="C50" s="13">
        <f t="shared" si="5"/>
        <v>40.139000000000003</v>
      </c>
      <c r="D50" s="16">
        <v>7</v>
      </c>
      <c r="E50" s="16">
        <v>1</v>
      </c>
      <c r="F50" s="16">
        <v>128.02000000000001</v>
      </c>
      <c r="G50" s="16">
        <v>126.999</v>
      </c>
      <c r="H50" s="16">
        <v>13.328799999999999</v>
      </c>
      <c r="I50" s="16">
        <v>35.484499999999997</v>
      </c>
      <c r="J50" s="35">
        <v>35.289115646258502</v>
      </c>
      <c r="K50" s="35">
        <v>1.6435021558190712</v>
      </c>
      <c r="L50" s="16"/>
      <c r="M50" s="28"/>
      <c r="N50" s="28"/>
      <c r="O50" s="16"/>
      <c r="P50" s="28"/>
      <c r="Q50" s="28"/>
      <c r="R50" s="20"/>
      <c r="S50" s="16"/>
      <c r="T50" s="16"/>
    </row>
    <row r="51" spans="1:20" ht="14.25" customHeight="1" x14ac:dyDescent="0.55000000000000004">
      <c r="A51" s="13" t="s">
        <v>66</v>
      </c>
      <c r="B51" s="13">
        <v>-70.830833333333331</v>
      </c>
      <c r="C51" s="13">
        <f t="shared" ref="C51:C60" si="6">40+4.51/60</f>
        <v>40.075166666666668</v>
      </c>
      <c r="D51" s="13">
        <v>8</v>
      </c>
      <c r="E51" s="13">
        <v>19</v>
      </c>
      <c r="F51" s="13">
        <v>1.236</v>
      </c>
      <c r="G51" s="13">
        <v>1.2270000000000001</v>
      </c>
      <c r="H51" s="13">
        <v>18.8979</v>
      </c>
      <c r="I51" s="13">
        <v>32.0777</v>
      </c>
      <c r="J51" s="29">
        <v>22.108843537414966</v>
      </c>
      <c r="K51" s="29">
        <v>3.6477730775496542</v>
      </c>
      <c r="M51" s="17"/>
      <c r="N51" s="17"/>
      <c r="P51" s="17"/>
      <c r="Q51" s="17"/>
      <c r="R51" s="18"/>
    </row>
    <row r="52" spans="1:20" ht="14.25" customHeight="1" x14ac:dyDescent="0.55000000000000004">
      <c r="A52" s="13" t="s">
        <v>66</v>
      </c>
      <c r="B52" s="13">
        <v>-70.830833333333331</v>
      </c>
      <c r="C52" s="13">
        <f t="shared" si="6"/>
        <v>40.075166666666668</v>
      </c>
      <c r="D52" s="13">
        <v>8</v>
      </c>
      <c r="E52" s="13">
        <v>16</v>
      </c>
      <c r="F52" s="13">
        <v>10.051</v>
      </c>
      <c r="G52" s="13">
        <v>9.9740000000000002</v>
      </c>
      <c r="H52" s="13">
        <v>13.8652</v>
      </c>
      <c r="I52" s="13">
        <v>32.357900000000001</v>
      </c>
      <c r="J52" s="29">
        <v>32.752267573696145</v>
      </c>
      <c r="K52" s="29">
        <v>3.3872178577246759</v>
      </c>
      <c r="M52" s="17"/>
      <c r="N52" s="17"/>
      <c r="P52" s="17"/>
      <c r="Q52" s="17"/>
      <c r="R52" s="18"/>
    </row>
    <row r="53" spans="1:20" ht="14.25" customHeight="1" x14ac:dyDescent="0.55000000000000004">
      <c r="A53" s="13" t="s">
        <v>66</v>
      </c>
      <c r="B53" s="13">
        <v>-70.830833333333331</v>
      </c>
      <c r="C53" s="13">
        <f t="shared" si="6"/>
        <v>40.075166666666668</v>
      </c>
      <c r="D53" s="13">
        <v>8</v>
      </c>
      <c r="E53" s="12">
        <v>14</v>
      </c>
      <c r="F53" s="13">
        <v>21.611000000000001</v>
      </c>
      <c r="G53" s="13">
        <v>21.443999999999999</v>
      </c>
      <c r="H53" s="13">
        <v>8.0593000000000004</v>
      </c>
      <c r="I53" s="13">
        <v>32.592399999999998</v>
      </c>
      <c r="J53" s="29">
        <v>206.77437641723355</v>
      </c>
      <c r="K53" s="29">
        <v>2.324954269207463</v>
      </c>
      <c r="M53" s="17"/>
      <c r="N53" s="17"/>
      <c r="P53" s="17"/>
      <c r="Q53" s="17"/>
      <c r="R53" s="18"/>
    </row>
    <row r="54" spans="1:20" ht="14.25" customHeight="1" x14ac:dyDescent="0.55000000000000004">
      <c r="A54" s="13" t="s">
        <v>66</v>
      </c>
      <c r="B54" s="13">
        <v>-70.830833333333331</v>
      </c>
      <c r="C54" s="13">
        <f t="shared" si="6"/>
        <v>40.075166666666668</v>
      </c>
      <c r="D54" s="13">
        <v>8</v>
      </c>
      <c r="E54" s="12">
        <v>12</v>
      </c>
      <c r="F54" s="13">
        <v>30.067</v>
      </c>
      <c r="G54" s="13">
        <v>29.834</v>
      </c>
      <c r="H54" s="13">
        <v>7.3601999999999999</v>
      </c>
      <c r="I54" s="13">
        <v>32.708300000000001</v>
      </c>
      <c r="J54" s="29">
        <v>854.22335600907024</v>
      </c>
      <c r="K54" s="29">
        <v>6.1731544389302204</v>
      </c>
      <c r="M54" s="17"/>
      <c r="N54" s="17"/>
      <c r="P54" s="17"/>
      <c r="Q54" s="17"/>
      <c r="R54" s="18"/>
    </row>
    <row r="55" spans="1:20" ht="14.25" customHeight="1" x14ac:dyDescent="0.55000000000000004">
      <c r="A55" s="13" t="s">
        <v>66</v>
      </c>
      <c r="B55" s="13">
        <v>-70.830833333333331</v>
      </c>
      <c r="C55" s="13">
        <f t="shared" si="6"/>
        <v>40.075166666666668</v>
      </c>
      <c r="D55" s="13">
        <v>8</v>
      </c>
      <c r="E55" s="12">
        <v>10</v>
      </c>
      <c r="F55" s="13">
        <v>40.222999999999999</v>
      </c>
      <c r="G55" s="13">
        <v>39.911000000000001</v>
      </c>
      <c r="H55" s="13">
        <v>7.1901000000000002</v>
      </c>
      <c r="I55" s="13">
        <v>32.799500000000002</v>
      </c>
      <c r="J55" s="29">
        <v>769.6145124716553</v>
      </c>
      <c r="K55" s="29">
        <v>5.5718731624110234</v>
      </c>
      <c r="M55" s="17"/>
      <c r="N55" s="17"/>
      <c r="P55" s="17"/>
      <c r="Q55" s="17"/>
      <c r="R55" s="18"/>
    </row>
    <row r="56" spans="1:20" ht="14.25" customHeight="1" x14ac:dyDescent="0.55000000000000004">
      <c r="A56" s="13" t="s">
        <v>66</v>
      </c>
      <c r="B56" s="13">
        <v>-70.830833333333331</v>
      </c>
      <c r="C56" s="13">
        <f t="shared" si="6"/>
        <v>40.075166666666668</v>
      </c>
      <c r="D56" s="13">
        <v>8</v>
      </c>
      <c r="E56" s="12">
        <v>8</v>
      </c>
      <c r="F56" s="13">
        <v>60.276000000000003</v>
      </c>
      <c r="G56" s="13">
        <v>59.805</v>
      </c>
      <c r="H56" s="13">
        <v>7.6863000000000001</v>
      </c>
      <c r="I56" s="13">
        <v>33.143999999999998</v>
      </c>
      <c r="J56" s="29">
        <v>12.273242630385486</v>
      </c>
      <c r="K56" s="29">
        <v>1.5633313189498499</v>
      </c>
      <c r="M56" s="17"/>
      <c r="N56" s="17"/>
      <c r="P56" s="17"/>
      <c r="Q56" s="17"/>
      <c r="R56" s="18"/>
    </row>
    <row r="57" spans="1:20" ht="14.25" customHeight="1" x14ac:dyDescent="0.55000000000000004">
      <c r="A57" s="13" t="s">
        <v>66</v>
      </c>
      <c r="B57" s="13">
        <v>-70.830833333333331</v>
      </c>
      <c r="C57" s="13">
        <f t="shared" si="6"/>
        <v>40.075166666666668</v>
      </c>
      <c r="D57" s="13">
        <v>8</v>
      </c>
      <c r="E57" s="12">
        <v>6</v>
      </c>
      <c r="F57" s="13">
        <v>80.72</v>
      </c>
      <c r="G57" s="13">
        <v>80.085999999999999</v>
      </c>
      <c r="H57" s="13">
        <v>9.8112999999999992</v>
      </c>
      <c r="I57" s="13">
        <v>33.8735</v>
      </c>
      <c r="J57" s="29">
        <v>18.707482993197278</v>
      </c>
      <c r="K57" s="29">
        <v>5.0507627227610534</v>
      </c>
      <c r="M57" s="17"/>
      <c r="N57" s="17"/>
      <c r="P57" s="17"/>
      <c r="Q57" s="17"/>
      <c r="R57" s="18"/>
    </row>
    <row r="58" spans="1:20" ht="14.25" customHeight="1" x14ac:dyDescent="0.55000000000000004">
      <c r="A58" s="13" t="s">
        <v>66</v>
      </c>
      <c r="B58" s="13">
        <v>-70.830833333333331</v>
      </c>
      <c r="C58" s="13">
        <f t="shared" si="6"/>
        <v>40.075166666666668</v>
      </c>
      <c r="D58" s="13">
        <v>8</v>
      </c>
      <c r="E58" s="12">
        <v>4</v>
      </c>
      <c r="F58" s="13">
        <v>100.724</v>
      </c>
      <c r="G58" s="13">
        <v>99.927000000000007</v>
      </c>
      <c r="H58" s="13">
        <v>13.1013</v>
      </c>
      <c r="I58" s="13">
        <v>35.0989</v>
      </c>
      <c r="J58" s="29">
        <v>12.811791383219955</v>
      </c>
      <c r="K58" s="29">
        <v>8.0170836869223688E-2</v>
      </c>
      <c r="M58" s="17"/>
      <c r="N58" s="17"/>
      <c r="P58" s="17"/>
      <c r="Q58" s="17"/>
      <c r="R58" s="18"/>
    </row>
    <row r="59" spans="1:20" ht="14.25" customHeight="1" x14ac:dyDescent="0.55000000000000004">
      <c r="A59" s="13" t="s">
        <v>66</v>
      </c>
      <c r="B59" s="13">
        <v>-70.830833333333331</v>
      </c>
      <c r="C59" s="13">
        <f t="shared" si="6"/>
        <v>40.075166666666668</v>
      </c>
      <c r="D59" s="13">
        <v>8</v>
      </c>
      <c r="E59" s="12">
        <v>2</v>
      </c>
      <c r="F59" s="13">
        <v>121.482</v>
      </c>
      <c r="G59" s="13">
        <v>120.515</v>
      </c>
      <c r="H59" s="13">
        <v>13.3995</v>
      </c>
      <c r="I59" s="13">
        <v>35.491399999999999</v>
      </c>
      <c r="J59" s="29">
        <v>13.194444444444443</v>
      </c>
      <c r="K59" s="29">
        <v>0.18038438295575235</v>
      </c>
      <c r="M59" s="17"/>
      <c r="N59" s="17"/>
      <c r="P59" s="17"/>
      <c r="Q59" s="17"/>
      <c r="R59" s="18"/>
    </row>
    <row r="60" spans="1:20" ht="14.25" customHeight="1" x14ac:dyDescent="0.55000000000000004">
      <c r="A60" s="16" t="s">
        <v>66</v>
      </c>
      <c r="B60" s="13">
        <v>-70.830833333333331</v>
      </c>
      <c r="C60" s="13">
        <f t="shared" si="6"/>
        <v>40.075166666666668</v>
      </c>
      <c r="D60" s="16">
        <v>8</v>
      </c>
      <c r="E60" s="16">
        <v>1</v>
      </c>
      <c r="F60" s="16">
        <v>141.04</v>
      </c>
      <c r="G60" s="16">
        <v>139.91</v>
      </c>
      <c r="H60" s="16">
        <v>12.8683</v>
      </c>
      <c r="I60" s="16">
        <v>35.609099999999998</v>
      </c>
      <c r="J60" s="35">
        <v>20.833333333333332</v>
      </c>
      <c r="K60" s="35">
        <v>8.9791337293529825</v>
      </c>
      <c r="L60" s="16"/>
      <c r="M60" s="28"/>
      <c r="N60" s="28"/>
      <c r="O60" s="16"/>
      <c r="P60" s="28"/>
      <c r="Q60" s="28"/>
      <c r="R60" s="20"/>
      <c r="S60" s="16"/>
      <c r="T60" s="16"/>
    </row>
    <row r="61" spans="1:20" ht="14.25" customHeight="1" x14ac:dyDescent="0.55000000000000004">
      <c r="A61" s="13" t="s">
        <v>67</v>
      </c>
      <c r="B61" s="13">
        <v>-70.83016666666667</v>
      </c>
      <c r="C61" s="13">
        <f t="shared" ref="C61:C73" si="7">40+0.57/60</f>
        <v>40.009500000000003</v>
      </c>
      <c r="D61" s="13">
        <v>9</v>
      </c>
      <c r="E61" s="13">
        <v>22</v>
      </c>
      <c r="F61" s="13">
        <v>1.417</v>
      </c>
      <c r="G61" s="13">
        <v>1.4059999999999999</v>
      </c>
      <c r="H61" s="13">
        <v>22.6736</v>
      </c>
      <c r="I61" s="13">
        <v>32.660899999999998</v>
      </c>
      <c r="J61" s="29">
        <v>42.361111111111114</v>
      </c>
      <c r="K61" s="29">
        <v>13.769341232289026</v>
      </c>
      <c r="M61" s="17"/>
      <c r="N61" s="17"/>
      <c r="P61" s="17"/>
      <c r="Q61" s="17"/>
      <c r="R61" s="18"/>
    </row>
    <row r="62" spans="1:20" ht="14.25" customHeight="1" x14ac:dyDescent="0.55000000000000004">
      <c r="A62" s="13" t="s">
        <v>67</v>
      </c>
      <c r="B62" s="13">
        <v>-70.83016666666667</v>
      </c>
      <c r="C62" s="13">
        <f t="shared" si="7"/>
        <v>40.009500000000003</v>
      </c>
      <c r="D62" s="13">
        <v>9</v>
      </c>
      <c r="E62" s="13">
        <v>20</v>
      </c>
      <c r="F62" s="13">
        <v>9.9740000000000002</v>
      </c>
      <c r="G62" s="13">
        <v>9.8979999999999997</v>
      </c>
      <c r="H62" s="13">
        <v>19.3614</v>
      </c>
      <c r="I62" s="13">
        <v>33.203200000000002</v>
      </c>
      <c r="J62" s="29">
        <v>27.834467120181404</v>
      </c>
      <c r="K62" s="29">
        <v>0.68145211338839695</v>
      </c>
      <c r="M62" s="17"/>
      <c r="N62" s="17"/>
      <c r="P62" s="17"/>
      <c r="Q62" s="17"/>
      <c r="R62" s="18"/>
    </row>
    <row r="63" spans="1:20" ht="14.25" customHeight="1" x14ac:dyDescent="0.55000000000000004">
      <c r="A63" s="13" t="s">
        <v>67</v>
      </c>
      <c r="B63" s="13">
        <v>-70.83016666666667</v>
      </c>
      <c r="C63" s="13">
        <f t="shared" si="7"/>
        <v>40.009500000000003</v>
      </c>
      <c r="D63" s="13">
        <v>9</v>
      </c>
      <c r="E63" s="13">
        <v>18</v>
      </c>
      <c r="F63" s="13">
        <v>18.183</v>
      </c>
      <c r="G63" s="13">
        <v>18.042999999999999</v>
      </c>
      <c r="H63" s="13">
        <v>15.611499999999999</v>
      </c>
      <c r="I63" s="13">
        <v>33.823099999999997</v>
      </c>
      <c r="J63" s="29">
        <v>42.488662131519277</v>
      </c>
      <c r="K63" s="29">
        <v>4.9705918858918308</v>
      </c>
      <c r="M63" s="17"/>
      <c r="N63" s="17"/>
      <c r="P63" s="17"/>
      <c r="Q63" s="17"/>
      <c r="R63" s="18"/>
    </row>
    <row r="64" spans="1:20" ht="14.25" customHeight="1" x14ac:dyDescent="0.55000000000000004">
      <c r="A64" s="13" t="s">
        <v>67</v>
      </c>
      <c r="B64" s="13">
        <v>-70.83016666666667</v>
      </c>
      <c r="C64" s="13">
        <f t="shared" si="7"/>
        <v>40.009500000000003</v>
      </c>
      <c r="D64" s="13">
        <v>9</v>
      </c>
      <c r="E64" s="13">
        <v>16</v>
      </c>
      <c r="F64" s="13">
        <v>30.686</v>
      </c>
      <c r="G64" s="13">
        <v>30.449000000000002</v>
      </c>
      <c r="H64" s="13">
        <v>11.1023</v>
      </c>
      <c r="I64" s="13">
        <v>33.5486</v>
      </c>
      <c r="J64" s="29">
        <v>39.016439909297048</v>
      </c>
      <c r="K64" s="29">
        <v>3.1467053471170088</v>
      </c>
      <c r="M64" s="17"/>
      <c r="N64" s="17"/>
      <c r="P64" s="17"/>
      <c r="Q64" s="17"/>
      <c r="R64" s="18"/>
    </row>
    <row r="65" spans="1:20" ht="14.25" customHeight="1" x14ac:dyDescent="0.55000000000000004">
      <c r="A65" s="13" t="s">
        <v>67</v>
      </c>
      <c r="B65" s="13">
        <v>-70.83016666666667</v>
      </c>
      <c r="C65" s="13">
        <f t="shared" si="7"/>
        <v>40.009500000000003</v>
      </c>
      <c r="D65" s="13">
        <v>9</v>
      </c>
      <c r="E65" s="13">
        <v>14</v>
      </c>
      <c r="F65" s="13">
        <v>40.162999999999997</v>
      </c>
      <c r="G65" s="13">
        <v>39.850999999999999</v>
      </c>
      <c r="H65" s="13">
        <v>9.3877000000000006</v>
      </c>
      <c r="I65" s="13">
        <v>33.518500000000003</v>
      </c>
      <c r="J65" s="29">
        <v>22.604875283446709</v>
      </c>
      <c r="K65" s="29">
        <v>7.3556742827512203</v>
      </c>
      <c r="M65" s="17"/>
      <c r="N65" s="17"/>
      <c r="P65" s="17"/>
      <c r="Q65" s="17"/>
      <c r="R65" s="18"/>
    </row>
    <row r="66" spans="1:20" ht="14.25" customHeight="1" x14ac:dyDescent="0.55000000000000004">
      <c r="A66" s="13" t="s">
        <v>67</v>
      </c>
      <c r="B66" s="13">
        <v>-70.83016666666667</v>
      </c>
      <c r="C66" s="13">
        <f t="shared" si="7"/>
        <v>40.009500000000003</v>
      </c>
      <c r="D66" s="13">
        <v>9</v>
      </c>
      <c r="E66" s="13">
        <v>12</v>
      </c>
      <c r="F66" s="13">
        <v>60.390999999999998</v>
      </c>
      <c r="G66" s="13">
        <v>59.918999999999997</v>
      </c>
      <c r="H66" s="13">
        <v>12.4848</v>
      </c>
      <c r="I66" s="13">
        <v>34.633000000000003</v>
      </c>
      <c r="J66" s="29">
        <v>18.098072562358276</v>
      </c>
      <c r="K66" s="29">
        <v>4.1488408079823067</v>
      </c>
      <c r="M66" s="17"/>
      <c r="N66" s="17"/>
      <c r="P66" s="17"/>
      <c r="Q66" s="17"/>
      <c r="R66" s="18"/>
    </row>
    <row r="67" spans="1:20" ht="14.25" customHeight="1" x14ac:dyDescent="0.55000000000000004">
      <c r="A67" s="13" t="s">
        <v>67</v>
      </c>
      <c r="B67" s="13">
        <v>-70.83016666666667</v>
      </c>
      <c r="C67" s="13">
        <f t="shared" si="7"/>
        <v>40.009500000000003</v>
      </c>
      <c r="D67" s="13">
        <v>9</v>
      </c>
      <c r="E67" s="13">
        <v>10</v>
      </c>
      <c r="F67" s="13">
        <v>80.290999999999997</v>
      </c>
      <c r="G67" s="13">
        <v>79.66</v>
      </c>
      <c r="H67" s="13">
        <v>13.7056</v>
      </c>
      <c r="I67" s="13">
        <v>35.387099999999997</v>
      </c>
      <c r="J67" s="29">
        <v>17.318594104308389</v>
      </c>
      <c r="K67" s="29">
        <v>0.20042709217305735</v>
      </c>
      <c r="M67" s="17"/>
      <c r="N67" s="17"/>
      <c r="P67" s="17"/>
      <c r="Q67" s="17"/>
      <c r="R67" s="18"/>
    </row>
    <row r="68" spans="1:20" ht="14.25" customHeight="1" x14ac:dyDescent="0.55000000000000004">
      <c r="A68" s="13" t="s">
        <v>67</v>
      </c>
      <c r="B68" s="13">
        <v>-70.83016666666667</v>
      </c>
      <c r="C68" s="13">
        <f t="shared" si="7"/>
        <v>40.009500000000003</v>
      </c>
      <c r="D68" s="13">
        <v>9</v>
      </c>
      <c r="E68" s="13">
        <v>8</v>
      </c>
      <c r="F68" s="13">
        <v>101.914</v>
      </c>
      <c r="G68" s="13">
        <v>101.10899999999999</v>
      </c>
      <c r="H68" s="13">
        <v>13.7509</v>
      </c>
      <c r="I68" s="13">
        <v>35.566000000000003</v>
      </c>
      <c r="J68" s="29">
        <v>13.321995464852607</v>
      </c>
      <c r="K68" s="29">
        <v>2.124527177034405</v>
      </c>
      <c r="M68" s="17"/>
      <c r="N68" s="17"/>
      <c r="P68" s="17"/>
      <c r="Q68" s="17"/>
      <c r="R68" s="18"/>
    </row>
    <row r="69" spans="1:20" ht="14.25" customHeight="1" x14ac:dyDescent="0.55000000000000004">
      <c r="A69" s="13" t="s">
        <v>67</v>
      </c>
      <c r="B69" s="13">
        <v>-70.83016666666667</v>
      </c>
      <c r="C69" s="13">
        <f t="shared" si="7"/>
        <v>40.009500000000003</v>
      </c>
      <c r="D69" s="13">
        <v>9</v>
      </c>
      <c r="E69" s="13">
        <v>6</v>
      </c>
      <c r="F69" s="13">
        <v>121.57299999999999</v>
      </c>
      <c r="G69" s="13">
        <v>120.605</v>
      </c>
      <c r="H69" s="13">
        <v>13.6418</v>
      </c>
      <c r="I69" s="13">
        <v>35.656399999999998</v>
      </c>
      <c r="J69" s="29">
        <v>16.468253968253968</v>
      </c>
      <c r="K69" s="29">
        <v>7.5360586657069684</v>
      </c>
      <c r="M69" s="17"/>
      <c r="N69" s="17"/>
      <c r="P69" s="17"/>
      <c r="Q69" s="17"/>
      <c r="R69" s="18"/>
    </row>
    <row r="70" spans="1:20" ht="14.25" customHeight="1" x14ac:dyDescent="0.55000000000000004">
      <c r="A70" s="13" t="s">
        <v>67</v>
      </c>
      <c r="B70" s="13">
        <v>-70.83016666666667</v>
      </c>
      <c r="C70" s="13">
        <f t="shared" si="7"/>
        <v>40.009500000000003</v>
      </c>
      <c r="D70" s="13">
        <v>9</v>
      </c>
      <c r="E70" s="13">
        <v>4</v>
      </c>
      <c r="F70" s="13">
        <v>151.84299999999999</v>
      </c>
      <c r="G70" s="13">
        <v>150.624</v>
      </c>
      <c r="H70" s="13">
        <v>12.9427</v>
      </c>
      <c r="I70" s="13">
        <v>35.666699999999999</v>
      </c>
      <c r="J70" s="29">
        <v>10.076530612244898</v>
      </c>
      <c r="K70" s="29">
        <v>0.46098231199803213</v>
      </c>
      <c r="M70" s="17"/>
      <c r="N70" s="17"/>
      <c r="P70" s="17"/>
      <c r="Q70" s="17"/>
      <c r="R70" s="18"/>
    </row>
    <row r="71" spans="1:20" ht="14.25" customHeight="1" x14ac:dyDescent="0.55000000000000004">
      <c r="A71" s="13" t="s">
        <v>67</v>
      </c>
      <c r="B71" s="13">
        <v>-70.83016666666667</v>
      </c>
      <c r="C71" s="13">
        <f t="shared" si="7"/>
        <v>40.009500000000003</v>
      </c>
      <c r="D71" s="13">
        <v>9</v>
      </c>
      <c r="E71" s="13">
        <v>3</v>
      </c>
      <c r="F71" s="13">
        <v>202.27</v>
      </c>
      <c r="G71" s="13">
        <v>200.62200000000001</v>
      </c>
      <c r="H71" s="13">
        <v>11.445399999999999</v>
      </c>
      <c r="I71" s="13">
        <v>35.465000000000003</v>
      </c>
      <c r="J71" s="29">
        <v>13.63378684807256</v>
      </c>
      <c r="K71" s="29">
        <v>3.4874314038112106</v>
      </c>
      <c r="M71" s="17"/>
      <c r="N71" s="17"/>
      <c r="P71" s="17"/>
      <c r="Q71" s="17"/>
      <c r="R71" s="18"/>
    </row>
    <row r="72" spans="1:20" ht="14.25" customHeight="1" x14ac:dyDescent="0.55000000000000004">
      <c r="A72" s="13" t="s">
        <v>67</v>
      </c>
      <c r="B72" s="13">
        <v>-70.83016666666667</v>
      </c>
      <c r="C72" s="13">
        <f t="shared" si="7"/>
        <v>40.009500000000003</v>
      </c>
      <c r="D72" s="13">
        <v>9</v>
      </c>
      <c r="E72" s="13">
        <v>2</v>
      </c>
      <c r="F72" s="12">
        <v>251.99299999999999</v>
      </c>
      <c r="G72" s="12">
        <v>249.91</v>
      </c>
      <c r="H72" s="12">
        <v>10.752800000000001</v>
      </c>
      <c r="I72" s="12">
        <v>35.385199999999998</v>
      </c>
      <c r="J72" s="29">
        <v>21.754535147392289</v>
      </c>
      <c r="K72" s="29">
        <v>4.6699512476322438</v>
      </c>
      <c r="M72" s="17"/>
      <c r="N72" s="17"/>
      <c r="P72" s="17"/>
      <c r="Q72" s="17"/>
      <c r="R72" s="18"/>
    </row>
    <row r="73" spans="1:20" ht="14.25" customHeight="1" x14ac:dyDescent="0.55000000000000004">
      <c r="A73" s="16" t="s">
        <v>67</v>
      </c>
      <c r="B73" s="13">
        <v>-70.83016666666667</v>
      </c>
      <c r="C73" s="13">
        <f t="shared" si="7"/>
        <v>40.009500000000003</v>
      </c>
      <c r="D73" s="16">
        <v>9</v>
      </c>
      <c r="E73" s="16">
        <v>1</v>
      </c>
      <c r="F73" s="13">
        <v>264.41699999999997</v>
      </c>
      <c r="G73" s="13">
        <v>262.22199999999998</v>
      </c>
      <c r="H73" s="13">
        <v>10.567299999999999</v>
      </c>
      <c r="I73" s="13">
        <v>35.3752</v>
      </c>
      <c r="J73" s="35">
        <v>23.341836734693878</v>
      </c>
      <c r="K73" s="35">
        <v>5.9526846375398037</v>
      </c>
      <c r="L73" s="16"/>
      <c r="M73" s="28"/>
      <c r="N73" s="28"/>
      <c r="O73" s="16"/>
      <c r="P73" s="28"/>
      <c r="Q73" s="28"/>
      <c r="R73" s="20"/>
      <c r="S73" s="16"/>
      <c r="T73" s="16"/>
    </row>
    <row r="74" spans="1:20" ht="14.25" customHeight="1" x14ac:dyDescent="0.55000000000000004">
      <c r="A74" s="13" t="s">
        <v>68</v>
      </c>
      <c r="B74" s="13">
        <v>-70.830500000000001</v>
      </c>
      <c r="C74" s="13">
        <f t="shared" ref="C74:C86" si="8">39+56.68/60</f>
        <v>39.94466666666667</v>
      </c>
      <c r="D74" s="13">
        <v>10</v>
      </c>
      <c r="E74" s="13">
        <v>24</v>
      </c>
      <c r="F74" s="13">
        <v>2.2599999999999998</v>
      </c>
      <c r="G74" s="13">
        <v>2.2429999999999999</v>
      </c>
      <c r="H74" s="13">
        <v>21.299900000000001</v>
      </c>
      <c r="I74" s="13">
        <v>32.607599999999998</v>
      </c>
      <c r="J74" s="29">
        <v>23.681972789115648</v>
      </c>
      <c r="K74" s="29">
        <v>0.34072605669419848</v>
      </c>
      <c r="M74" s="17"/>
      <c r="N74" s="17"/>
      <c r="P74" s="17"/>
      <c r="Q74" s="17"/>
      <c r="R74" s="18"/>
    </row>
    <row r="75" spans="1:20" ht="14.25" customHeight="1" x14ac:dyDescent="0.55000000000000004">
      <c r="A75" s="13" t="s">
        <v>68</v>
      </c>
      <c r="B75" s="13">
        <v>-70.830500000000001</v>
      </c>
      <c r="C75" s="13">
        <f t="shared" si="8"/>
        <v>39.94466666666667</v>
      </c>
      <c r="D75" s="13">
        <v>10</v>
      </c>
      <c r="E75" s="13">
        <v>18</v>
      </c>
      <c r="F75" s="13">
        <v>9.9499999999999993</v>
      </c>
      <c r="G75" s="13">
        <v>9.8740000000000006</v>
      </c>
      <c r="H75" s="13">
        <v>18.9146</v>
      </c>
      <c r="I75" s="13">
        <v>33.377899999999997</v>
      </c>
      <c r="J75" s="29">
        <v>20.904195011337869</v>
      </c>
      <c r="K75" s="29">
        <v>1.8639719572094373</v>
      </c>
      <c r="M75" s="17"/>
      <c r="N75" s="17"/>
      <c r="P75" s="17"/>
      <c r="Q75" s="17"/>
      <c r="R75" s="18"/>
    </row>
    <row r="76" spans="1:20" ht="14.25" customHeight="1" x14ac:dyDescent="0.55000000000000004">
      <c r="A76" s="13" t="s">
        <v>68</v>
      </c>
      <c r="B76" s="13">
        <v>-70.830500000000001</v>
      </c>
      <c r="C76" s="13">
        <f t="shared" si="8"/>
        <v>39.94466666666667</v>
      </c>
      <c r="D76" s="13">
        <v>10</v>
      </c>
      <c r="E76" s="13">
        <v>16</v>
      </c>
      <c r="F76" s="13">
        <v>20.021000000000001</v>
      </c>
      <c r="G76" s="13">
        <v>19.867000000000001</v>
      </c>
      <c r="H76" s="13">
        <v>14.1166</v>
      </c>
      <c r="I76" s="13">
        <v>33.695300000000003</v>
      </c>
      <c r="J76" s="29">
        <v>12.797619047619047</v>
      </c>
      <c r="K76" s="29">
        <v>0.98209275164798293</v>
      </c>
      <c r="M76" s="17"/>
      <c r="N76" s="17"/>
      <c r="P76" s="17"/>
      <c r="Q76" s="17"/>
      <c r="R76" s="18"/>
    </row>
    <row r="77" spans="1:20" ht="14.25" customHeight="1" x14ac:dyDescent="0.55000000000000004">
      <c r="A77" s="13" t="s">
        <v>68</v>
      </c>
      <c r="B77" s="13">
        <v>-70.830500000000001</v>
      </c>
      <c r="C77" s="13">
        <f t="shared" si="8"/>
        <v>39.94466666666667</v>
      </c>
      <c r="D77" s="13">
        <v>10</v>
      </c>
      <c r="E77" s="13">
        <v>14</v>
      </c>
      <c r="F77" s="13">
        <v>29.177</v>
      </c>
      <c r="G77" s="13">
        <v>28.951000000000001</v>
      </c>
      <c r="H77" s="13">
        <v>13.560700000000001</v>
      </c>
      <c r="I77" s="13">
        <v>34.155299999999997</v>
      </c>
      <c r="J77" s="29">
        <v>23.228458049886619</v>
      </c>
      <c r="K77" s="29">
        <v>2.5454240705978339</v>
      </c>
      <c r="M77" s="17"/>
      <c r="N77" s="17"/>
      <c r="P77" s="17"/>
      <c r="Q77" s="17"/>
      <c r="R77" s="18"/>
    </row>
    <row r="78" spans="1:20" ht="14.25" customHeight="1" x14ac:dyDescent="0.55000000000000004">
      <c r="A78" s="13" t="s">
        <v>68</v>
      </c>
      <c r="B78" s="13">
        <v>-70.830500000000001</v>
      </c>
      <c r="C78" s="13">
        <f t="shared" si="8"/>
        <v>39.94466666666667</v>
      </c>
      <c r="D78" s="13">
        <v>10</v>
      </c>
      <c r="E78" s="13">
        <v>12</v>
      </c>
      <c r="F78" s="13">
        <v>40.369</v>
      </c>
      <c r="G78" s="13">
        <v>40.055999999999997</v>
      </c>
      <c r="H78" s="13">
        <v>16.503499999999999</v>
      </c>
      <c r="I78" s="13">
        <v>35.316400000000002</v>
      </c>
      <c r="J78" s="29">
        <v>26.884920634920633</v>
      </c>
      <c r="K78" s="29">
        <v>8.1974680698780844</v>
      </c>
      <c r="M78" s="17"/>
      <c r="N78" s="17"/>
      <c r="P78" s="17"/>
      <c r="Q78" s="17"/>
      <c r="R78" s="18"/>
    </row>
    <row r="79" spans="1:20" ht="14.25" customHeight="1" x14ac:dyDescent="0.55000000000000004">
      <c r="A79" s="13" t="s">
        <v>68</v>
      </c>
      <c r="B79" s="13">
        <v>-70.830500000000001</v>
      </c>
      <c r="C79" s="13">
        <f t="shared" si="8"/>
        <v>39.94466666666667</v>
      </c>
      <c r="D79" s="13">
        <v>10</v>
      </c>
      <c r="E79" s="13">
        <v>10</v>
      </c>
      <c r="F79" s="13">
        <v>60.664000000000001</v>
      </c>
      <c r="G79" s="13">
        <v>60.191000000000003</v>
      </c>
      <c r="H79" s="13">
        <v>12.2883</v>
      </c>
      <c r="I79" s="13">
        <v>34.589399999999998</v>
      </c>
      <c r="J79" s="29">
        <v>114.93764172335601</v>
      </c>
      <c r="K79" s="29" t="s">
        <v>98</v>
      </c>
      <c r="M79" s="17"/>
      <c r="P79" s="17"/>
      <c r="R79" s="18"/>
    </row>
    <row r="80" spans="1:20" ht="14.25" customHeight="1" x14ac:dyDescent="0.55000000000000004">
      <c r="A80" s="13" t="s">
        <v>68</v>
      </c>
      <c r="B80" s="13">
        <v>-70.830500000000001</v>
      </c>
      <c r="C80" s="13">
        <f t="shared" si="8"/>
        <v>39.94466666666667</v>
      </c>
      <c r="D80" s="13">
        <v>10</v>
      </c>
      <c r="E80" s="13">
        <v>8</v>
      </c>
      <c r="F80" s="13">
        <v>81.010000000000005</v>
      </c>
      <c r="G80" s="13">
        <v>80.373999999999995</v>
      </c>
      <c r="H80" s="13">
        <v>13.1373</v>
      </c>
      <c r="I80" s="13">
        <v>35.133499999999998</v>
      </c>
      <c r="J80" s="29">
        <v>18.806689342403629</v>
      </c>
      <c r="K80" s="29">
        <v>6.3936242403205359</v>
      </c>
      <c r="M80" s="17"/>
      <c r="N80" s="17"/>
      <c r="P80" s="17"/>
      <c r="Q80" s="17"/>
      <c r="R80" s="18"/>
    </row>
    <row r="81" spans="1:20" ht="14.25" customHeight="1" x14ac:dyDescent="0.55000000000000004">
      <c r="A81" s="13" t="s">
        <v>68</v>
      </c>
      <c r="B81" s="13">
        <v>-70.830500000000001</v>
      </c>
      <c r="C81" s="13">
        <f t="shared" si="8"/>
        <v>39.94466666666667</v>
      </c>
      <c r="D81" s="13">
        <v>10</v>
      </c>
      <c r="E81" s="13">
        <v>6</v>
      </c>
      <c r="F81" s="13">
        <v>101.134</v>
      </c>
      <c r="G81" s="13">
        <v>100.33499999999999</v>
      </c>
      <c r="H81" s="13">
        <v>13.756500000000001</v>
      </c>
      <c r="I81" s="13">
        <v>35.4711</v>
      </c>
      <c r="J81" s="29">
        <v>20.776643990929703</v>
      </c>
      <c r="K81" s="29">
        <v>13.148017246552584</v>
      </c>
      <c r="M81" s="17"/>
      <c r="N81" s="17"/>
      <c r="P81" s="17"/>
      <c r="Q81" s="17"/>
      <c r="R81" s="18"/>
    </row>
    <row r="82" spans="1:20" ht="14.25" customHeight="1" x14ac:dyDescent="0.55000000000000004">
      <c r="A82" s="13" t="s">
        <v>68</v>
      </c>
      <c r="B82" s="13">
        <v>-70.830500000000001</v>
      </c>
      <c r="C82" s="13">
        <f t="shared" si="8"/>
        <v>39.94466666666667</v>
      </c>
      <c r="D82" s="13">
        <v>10</v>
      </c>
      <c r="E82" s="13">
        <v>5</v>
      </c>
      <c r="F82" s="13">
        <v>121.37</v>
      </c>
      <c r="G82" s="13">
        <v>120.405</v>
      </c>
      <c r="H82" s="13">
        <v>13.6313</v>
      </c>
      <c r="I82" s="13">
        <v>35.531700000000001</v>
      </c>
      <c r="J82" s="29">
        <v>26.955782312925169</v>
      </c>
      <c r="K82" s="29">
        <v>17.356986182186791</v>
      </c>
      <c r="M82" s="17"/>
      <c r="N82" s="17"/>
      <c r="P82" s="17"/>
      <c r="Q82" s="17"/>
      <c r="R82" s="18"/>
    </row>
    <row r="83" spans="1:20" ht="14.25" customHeight="1" x14ac:dyDescent="0.55000000000000004">
      <c r="A83" s="13" t="s">
        <v>68</v>
      </c>
      <c r="B83" s="13">
        <v>-70.830500000000001</v>
      </c>
      <c r="C83" s="13">
        <f t="shared" si="8"/>
        <v>39.94466666666667</v>
      </c>
      <c r="D83" s="13">
        <v>10</v>
      </c>
      <c r="E83" s="13">
        <v>4</v>
      </c>
      <c r="F83" s="13">
        <v>151.113</v>
      </c>
      <c r="G83" s="13">
        <v>149.90100000000001</v>
      </c>
      <c r="H83" s="13">
        <v>13.371499999999999</v>
      </c>
      <c r="I83" s="13">
        <v>35.6</v>
      </c>
      <c r="J83" s="29">
        <v>22.845804988662131</v>
      </c>
      <c r="K83" s="29" t="s">
        <v>98</v>
      </c>
      <c r="M83" s="17"/>
      <c r="P83" s="17"/>
      <c r="R83" s="18"/>
    </row>
    <row r="84" spans="1:20" ht="14.25" customHeight="1" x14ac:dyDescent="0.55000000000000004">
      <c r="A84" s="13" t="s">
        <v>68</v>
      </c>
      <c r="B84" s="13">
        <v>-70.830500000000001</v>
      </c>
      <c r="C84" s="13">
        <f t="shared" si="8"/>
        <v>39.94466666666667</v>
      </c>
      <c r="D84" s="13">
        <v>10</v>
      </c>
      <c r="E84" s="13">
        <v>3</v>
      </c>
      <c r="F84" s="13">
        <v>202.262</v>
      </c>
      <c r="G84" s="13">
        <v>200.61500000000001</v>
      </c>
      <c r="H84" s="13">
        <v>11.604799999999999</v>
      </c>
      <c r="I84" s="13">
        <v>35.487499999999997</v>
      </c>
      <c r="J84" s="29">
        <v>18.792517006802719</v>
      </c>
      <c r="K84" s="29">
        <v>0.40085418434611719</v>
      </c>
      <c r="M84" s="17"/>
      <c r="N84" s="17"/>
      <c r="P84" s="17"/>
      <c r="Q84" s="17"/>
      <c r="R84" s="18"/>
    </row>
    <row r="85" spans="1:20" ht="14.25" customHeight="1" x14ac:dyDescent="0.55000000000000004">
      <c r="A85" s="13" t="s">
        <v>68</v>
      </c>
      <c r="B85" s="13">
        <v>-70.830500000000001</v>
      </c>
      <c r="C85" s="13">
        <f t="shared" si="8"/>
        <v>39.94466666666667</v>
      </c>
      <c r="D85" s="13">
        <v>10</v>
      </c>
      <c r="E85" s="13">
        <v>2</v>
      </c>
      <c r="F85" s="13">
        <v>252.75700000000001</v>
      </c>
      <c r="G85" s="13">
        <v>250.66800000000001</v>
      </c>
      <c r="H85" s="13">
        <v>9.968</v>
      </c>
      <c r="I85" s="13">
        <v>35.2898</v>
      </c>
      <c r="J85" s="29">
        <v>15.674603174603174</v>
      </c>
      <c r="K85" s="29">
        <v>5.3714460702379521</v>
      </c>
      <c r="M85" s="17"/>
      <c r="N85" s="17"/>
      <c r="P85" s="17"/>
      <c r="Q85" s="17"/>
      <c r="R85" s="18"/>
    </row>
    <row r="86" spans="1:20" ht="14.25" customHeight="1" x14ac:dyDescent="0.55000000000000004">
      <c r="A86" s="16" t="s">
        <v>68</v>
      </c>
      <c r="B86" s="13">
        <v>-70.830500000000001</v>
      </c>
      <c r="C86" s="13">
        <f t="shared" si="8"/>
        <v>39.94466666666667</v>
      </c>
      <c r="D86" s="16">
        <v>10</v>
      </c>
      <c r="E86" s="16">
        <v>1</v>
      </c>
      <c r="F86" s="16">
        <v>301.95400000000001</v>
      </c>
      <c r="G86" s="16">
        <v>299.423</v>
      </c>
      <c r="H86" s="16">
        <v>9.0374999999999996</v>
      </c>
      <c r="I86" s="16">
        <v>35.207999999999998</v>
      </c>
      <c r="J86" s="35">
        <v>16.439909297052154</v>
      </c>
      <c r="K86" s="35">
        <v>3.6076876591150309</v>
      </c>
      <c r="L86" s="16"/>
      <c r="M86" s="28"/>
      <c r="N86" s="28"/>
      <c r="O86" s="16"/>
      <c r="P86" s="28"/>
      <c r="Q86" s="28"/>
      <c r="R86" s="20"/>
      <c r="S86" s="16"/>
      <c r="T86" s="16"/>
    </row>
    <row r="87" spans="1:20" ht="14.25" customHeight="1" x14ac:dyDescent="0.55000000000000004">
      <c r="A87" s="13" t="s">
        <v>69</v>
      </c>
      <c r="B87" s="13">
        <v>-70.830333333333328</v>
      </c>
      <c r="C87" s="13">
        <f t="shared" ref="C87:C100" si="9">39+52.81/60</f>
        <v>39.880166666666668</v>
      </c>
      <c r="D87" s="13">
        <v>11</v>
      </c>
      <c r="E87" s="13">
        <v>23</v>
      </c>
      <c r="F87" s="13">
        <v>1.8169999999999999</v>
      </c>
      <c r="G87" s="13">
        <v>1.8029999999999999</v>
      </c>
      <c r="H87" s="13">
        <v>21.283899999999999</v>
      </c>
      <c r="I87" s="13">
        <v>32.543900000000001</v>
      </c>
      <c r="J87" s="29">
        <v>64.654195011337862</v>
      </c>
      <c r="K87" s="29">
        <v>18.359121643052095</v>
      </c>
      <c r="M87" s="17"/>
      <c r="N87" s="17"/>
      <c r="P87" s="17"/>
      <c r="Q87" s="17"/>
      <c r="R87" s="18"/>
    </row>
    <row r="88" spans="1:20" ht="14.25" customHeight="1" x14ac:dyDescent="0.55000000000000004">
      <c r="A88" s="13" t="s">
        <v>69</v>
      </c>
      <c r="B88" s="13">
        <v>-70.830333333333328</v>
      </c>
      <c r="C88" s="13">
        <f t="shared" si="9"/>
        <v>39.880166666666668</v>
      </c>
      <c r="D88" s="13">
        <v>11</v>
      </c>
      <c r="E88" s="13">
        <v>20</v>
      </c>
      <c r="F88" s="13">
        <v>5.7789999999999999</v>
      </c>
      <c r="G88" s="13">
        <v>5.7350000000000003</v>
      </c>
      <c r="H88" s="13">
        <v>18.1249</v>
      </c>
      <c r="I88" s="13">
        <v>33.729100000000003</v>
      </c>
      <c r="J88" s="29">
        <v>47.945011337868479</v>
      </c>
      <c r="K88" s="29">
        <v>7.0750763537088801</v>
      </c>
      <c r="M88" s="17"/>
      <c r="N88" s="17"/>
      <c r="P88" s="17"/>
      <c r="Q88" s="17"/>
      <c r="R88" s="18"/>
    </row>
    <row r="89" spans="1:20" ht="14.25" customHeight="1" x14ac:dyDescent="0.55000000000000004">
      <c r="A89" s="13" t="s">
        <v>69</v>
      </c>
      <c r="B89" s="13">
        <v>-70.830333333333328</v>
      </c>
      <c r="C89" s="13">
        <f t="shared" si="9"/>
        <v>39.880166666666668</v>
      </c>
      <c r="D89" s="13">
        <v>11</v>
      </c>
      <c r="E89" s="13">
        <v>18</v>
      </c>
      <c r="F89" s="13">
        <v>11.013</v>
      </c>
      <c r="G89" s="13">
        <v>10.928000000000001</v>
      </c>
      <c r="H89" s="13">
        <v>16.042000000000002</v>
      </c>
      <c r="I89" s="13">
        <v>33.910600000000002</v>
      </c>
      <c r="J89" s="29">
        <v>40.787981859410429</v>
      </c>
      <c r="K89" s="29">
        <v>2.5253813613805254</v>
      </c>
      <c r="M89" s="17"/>
      <c r="N89" s="17"/>
      <c r="P89" s="17"/>
      <c r="Q89" s="17"/>
      <c r="R89" s="18"/>
    </row>
    <row r="90" spans="1:20" ht="14.25" customHeight="1" x14ac:dyDescent="0.55000000000000004">
      <c r="A90" s="13" t="s">
        <v>69</v>
      </c>
      <c r="B90" s="13">
        <v>-70.830333333333328</v>
      </c>
      <c r="C90" s="13">
        <f t="shared" si="9"/>
        <v>39.880166666666668</v>
      </c>
      <c r="D90" s="13">
        <v>11</v>
      </c>
      <c r="E90" s="13">
        <v>17</v>
      </c>
      <c r="F90" s="13">
        <v>16.047999999999998</v>
      </c>
      <c r="G90" s="13">
        <v>15.925000000000001</v>
      </c>
      <c r="H90" s="13">
        <v>16.140999999999998</v>
      </c>
      <c r="I90" s="13">
        <v>33.978099999999998</v>
      </c>
      <c r="J90" s="29">
        <v>34.396258503401356</v>
      </c>
      <c r="K90" s="29">
        <v>0.10021354608653117</v>
      </c>
      <c r="M90" s="17"/>
      <c r="N90" s="17"/>
      <c r="P90" s="17"/>
      <c r="Q90" s="17"/>
      <c r="R90" s="18"/>
    </row>
    <row r="91" spans="1:20" ht="14.25" customHeight="1" x14ac:dyDescent="0.55000000000000004">
      <c r="A91" s="13" t="s">
        <v>69</v>
      </c>
      <c r="B91" s="13">
        <v>-70.830333333333328</v>
      </c>
      <c r="C91" s="13">
        <f t="shared" si="9"/>
        <v>39.880166666666668</v>
      </c>
      <c r="D91" s="13">
        <v>11</v>
      </c>
      <c r="E91" s="13">
        <v>14</v>
      </c>
      <c r="F91" s="13">
        <v>25</v>
      </c>
      <c r="G91" s="13">
        <v>24.806999999999999</v>
      </c>
      <c r="H91" s="13">
        <v>11.5494</v>
      </c>
      <c r="I91" s="13">
        <v>33.833100000000002</v>
      </c>
      <c r="J91" s="29">
        <v>39.299886621315196</v>
      </c>
      <c r="K91" s="29">
        <v>13.729255813854424</v>
      </c>
      <c r="M91" s="17"/>
      <c r="N91" s="17"/>
      <c r="P91" s="17"/>
      <c r="Q91" s="17"/>
      <c r="R91" s="18"/>
    </row>
    <row r="92" spans="1:20" ht="14.25" customHeight="1" x14ac:dyDescent="0.55000000000000004">
      <c r="A92" s="13" t="s">
        <v>69</v>
      </c>
      <c r="B92" s="13">
        <v>-70.830333333333328</v>
      </c>
      <c r="C92" s="13">
        <f t="shared" si="9"/>
        <v>39.880166666666668</v>
      </c>
      <c r="D92" s="13">
        <v>11</v>
      </c>
      <c r="E92" s="13">
        <v>9</v>
      </c>
      <c r="F92" s="13">
        <v>38.124000000000002</v>
      </c>
      <c r="G92" s="13">
        <v>37.829000000000001</v>
      </c>
      <c r="H92" s="13">
        <v>10.6076</v>
      </c>
      <c r="I92" s="13">
        <v>34.039900000000003</v>
      </c>
      <c r="J92" s="29">
        <v>15.887188208616779</v>
      </c>
      <c r="K92" s="29">
        <v>1.7838011203402124</v>
      </c>
      <c r="M92" s="17"/>
      <c r="N92" s="17"/>
      <c r="P92" s="17"/>
      <c r="Q92" s="17"/>
      <c r="R92" s="18"/>
    </row>
    <row r="93" spans="1:20" ht="14.25" customHeight="1" x14ac:dyDescent="0.55000000000000004">
      <c r="A93" s="13" t="s">
        <v>69</v>
      </c>
      <c r="B93" s="13">
        <v>-70.830333333333328</v>
      </c>
      <c r="C93" s="13">
        <f t="shared" si="9"/>
        <v>39.880166666666668</v>
      </c>
      <c r="D93" s="13">
        <v>11</v>
      </c>
      <c r="E93" s="13">
        <v>8</v>
      </c>
      <c r="F93" s="13">
        <v>57.499000000000002</v>
      </c>
      <c r="G93" s="13">
        <v>57.051000000000002</v>
      </c>
      <c r="H93" s="13">
        <v>12.215400000000001</v>
      </c>
      <c r="I93" s="13">
        <v>34.788400000000003</v>
      </c>
      <c r="J93" s="29">
        <v>24.475623582766438</v>
      </c>
      <c r="K93" s="29">
        <v>15.773612154019647</v>
      </c>
      <c r="M93" s="17"/>
      <c r="N93" s="17"/>
      <c r="P93" s="17"/>
      <c r="Q93" s="17"/>
      <c r="R93" s="18"/>
    </row>
    <row r="94" spans="1:20" ht="14.25" customHeight="1" x14ac:dyDescent="0.55000000000000004">
      <c r="A94" s="13" t="s">
        <v>69</v>
      </c>
      <c r="B94" s="13">
        <v>-70.830333333333328</v>
      </c>
      <c r="C94" s="13">
        <f t="shared" si="9"/>
        <v>39.880166666666668</v>
      </c>
      <c r="D94" s="13">
        <v>11</v>
      </c>
      <c r="E94" s="13">
        <v>7</v>
      </c>
      <c r="F94" s="13">
        <v>80.581999999999994</v>
      </c>
      <c r="G94" s="13">
        <v>79.95</v>
      </c>
      <c r="H94" s="13">
        <v>13.3566</v>
      </c>
      <c r="I94" s="13">
        <v>35.279600000000002</v>
      </c>
      <c r="J94" s="29">
        <v>22.973356009070294</v>
      </c>
      <c r="K94" s="29">
        <v>14.130109998200576</v>
      </c>
      <c r="M94" s="17"/>
      <c r="N94" s="17"/>
      <c r="P94" s="17"/>
      <c r="Q94" s="17"/>
      <c r="R94" s="18"/>
    </row>
    <row r="95" spans="1:20" ht="14.25" customHeight="1" x14ac:dyDescent="0.55000000000000004">
      <c r="A95" s="13" t="s">
        <v>69</v>
      </c>
      <c r="B95" s="13">
        <v>-70.830333333333328</v>
      </c>
      <c r="C95" s="13">
        <f t="shared" si="9"/>
        <v>39.880166666666668</v>
      </c>
      <c r="D95" s="13">
        <v>11</v>
      </c>
      <c r="E95" s="13">
        <v>6</v>
      </c>
      <c r="F95" s="13">
        <v>100.643</v>
      </c>
      <c r="G95" s="13">
        <v>99.849000000000004</v>
      </c>
      <c r="H95" s="13">
        <v>13.9336</v>
      </c>
      <c r="I95" s="13">
        <v>35.573099999999997</v>
      </c>
      <c r="J95" s="29">
        <v>15.532879818594104</v>
      </c>
      <c r="K95" s="29">
        <v>0.80170836869223061</v>
      </c>
      <c r="M95" s="17"/>
      <c r="N95" s="17"/>
      <c r="P95" s="17"/>
      <c r="Q95" s="17"/>
      <c r="R95" s="18"/>
    </row>
    <row r="96" spans="1:20" ht="14.25" customHeight="1" x14ac:dyDescent="0.55000000000000004">
      <c r="A96" s="13" t="s">
        <v>69</v>
      </c>
      <c r="B96" s="13">
        <v>-70.830333333333328</v>
      </c>
      <c r="C96" s="13">
        <f t="shared" si="9"/>
        <v>39.880166666666668</v>
      </c>
      <c r="D96" s="13">
        <v>11</v>
      </c>
      <c r="E96" s="13">
        <v>5</v>
      </c>
      <c r="F96" s="13">
        <v>121.217</v>
      </c>
      <c r="G96" s="13">
        <v>120.254</v>
      </c>
      <c r="H96" s="13">
        <v>13.763</v>
      </c>
      <c r="I96" s="13">
        <v>35.608899999999998</v>
      </c>
      <c r="J96" s="29">
        <v>16.539115646258502</v>
      </c>
      <c r="K96" s="29">
        <v>0.58123856730186829</v>
      </c>
      <c r="M96" s="17"/>
      <c r="N96" s="17"/>
      <c r="P96" s="17"/>
      <c r="Q96" s="17"/>
      <c r="R96" s="18"/>
    </row>
    <row r="97" spans="1:20" ht="14.25" customHeight="1" x14ac:dyDescent="0.55000000000000004">
      <c r="A97" s="13" t="s">
        <v>69</v>
      </c>
      <c r="B97" s="13">
        <v>-70.830333333333328</v>
      </c>
      <c r="C97" s="13">
        <f t="shared" si="9"/>
        <v>39.880166666666668</v>
      </c>
      <c r="D97" s="13">
        <v>11</v>
      </c>
      <c r="E97" s="13">
        <v>4</v>
      </c>
      <c r="F97" s="13">
        <v>150.76300000000001</v>
      </c>
      <c r="G97" s="13">
        <v>149.55500000000001</v>
      </c>
      <c r="H97" s="13">
        <v>13.5105</v>
      </c>
      <c r="I97" s="13">
        <v>35.639899999999997</v>
      </c>
      <c r="J97" s="29">
        <v>24.220521541950113</v>
      </c>
      <c r="K97" s="29">
        <v>13.408572466377546</v>
      </c>
      <c r="M97" s="17"/>
      <c r="N97" s="17"/>
      <c r="P97" s="17"/>
      <c r="Q97" s="17"/>
      <c r="R97" s="18"/>
    </row>
    <row r="98" spans="1:20" ht="14.25" customHeight="1" x14ac:dyDescent="0.55000000000000004">
      <c r="A98" s="13" t="s">
        <v>69</v>
      </c>
      <c r="B98" s="13">
        <v>-70.830333333333328</v>
      </c>
      <c r="C98" s="13">
        <f t="shared" si="9"/>
        <v>39.880166666666668</v>
      </c>
      <c r="D98" s="13">
        <v>11</v>
      </c>
      <c r="E98" s="13">
        <v>3</v>
      </c>
      <c r="F98" s="13">
        <v>201.364</v>
      </c>
      <c r="G98" s="13">
        <v>199.726</v>
      </c>
      <c r="H98" s="13">
        <v>12.11</v>
      </c>
      <c r="I98" s="13">
        <v>35.551600000000001</v>
      </c>
      <c r="J98" s="29">
        <v>12.613378684807255</v>
      </c>
      <c r="K98" s="29">
        <v>0.92196462399606549</v>
      </c>
      <c r="M98" s="17"/>
      <c r="N98" s="17"/>
      <c r="P98" s="17"/>
      <c r="Q98" s="17"/>
      <c r="R98" s="18"/>
    </row>
    <row r="99" spans="1:20" ht="14.25" customHeight="1" x14ac:dyDescent="0.55000000000000004">
      <c r="A99" s="13" t="s">
        <v>69</v>
      </c>
      <c r="B99" s="13">
        <v>-70.830333333333328</v>
      </c>
      <c r="C99" s="13">
        <f t="shared" si="9"/>
        <v>39.880166666666668</v>
      </c>
      <c r="D99" s="13">
        <v>11</v>
      </c>
      <c r="E99" s="13">
        <v>2</v>
      </c>
      <c r="F99" s="13">
        <v>252.19200000000001</v>
      </c>
      <c r="G99" s="13">
        <v>250.11</v>
      </c>
      <c r="H99" s="13">
        <v>10.1393</v>
      </c>
      <c r="I99" s="13">
        <v>35.310200000000002</v>
      </c>
      <c r="J99" s="29">
        <v>11.649659863945578</v>
      </c>
      <c r="K99" s="29">
        <v>8.0170836869222425E-2</v>
      </c>
      <c r="M99" s="17"/>
      <c r="N99" s="17"/>
      <c r="P99" s="17"/>
      <c r="Q99" s="17"/>
      <c r="R99" s="18"/>
    </row>
    <row r="100" spans="1:20" ht="14.25" customHeight="1" x14ac:dyDescent="0.55000000000000004">
      <c r="A100" s="16" t="s">
        <v>69</v>
      </c>
      <c r="B100" s="13">
        <v>-70.830333333333328</v>
      </c>
      <c r="C100" s="13">
        <f t="shared" si="9"/>
        <v>39.880166666666668</v>
      </c>
      <c r="D100" s="16">
        <v>11</v>
      </c>
      <c r="E100" s="16">
        <v>1</v>
      </c>
      <c r="F100" s="16">
        <v>302.81400000000002</v>
      </c>
      <c r="G100" s="16">
        <v>300.27699999999999</v>
      </c>
      <c r="H100" s="16">
        <v>8.9372000000000007</v>
      </c>
      <c r="I100" s="16">
        <v>35.200299999999999</v>
      </c>
      <c r="J100" s="35">
        <v>18.636621315192741</v>
      </c>
      <c r="K100" s="35">
        <v>4.1889262264169211</v>
      </c>
      <c r="L100" s="16"/>
      <c r="M100" s="28"/>
      <c r="N100" s="28"/>
      <c r="O100" s="16"/>
      <c r="P100" s="28"/>
      <c r="Q100" s="28"/>
      <c r="R100" s="20"/>
      <c r="S100" s="16"/>
      <c r="T100" s="16"/>
    </row>
    <row r="101" spans="1:20" ht="14.25" customHeight="1" x14ac:dyDescent="0.55000000000000004">
      <c r="A101" s="13" t="s">
        <v>70</v>
      </c>
      <c r="B101" s="13">
        <v>-70.829666666666668</v>
      </c>
      <c r="C101" s="13">
        <f t="shared" ref="C101:C114" si="10">39+48.92/60</f>
        <v>39.815333333333335</v>
      </c>
      <c r="D101" s="13">
        <v>13</v>
      </c>
      <c r="E101" s="13">
        <v>23</v>
      </c>
      <c r="F101" s="13">
        <v>2.234</v>
      </c>
      <c r="G101" s="13">
        <v>2.2170000000000001</v>
      </c>
      <c r="H101" s="13">
        <v>20.5641</v>
      </c>
      <c r="I101" s="13">
        <v>32.529800000000002</v>
      </c>
      <c r="J101" s="29">
        <v>29.506802721088434</v>
      </c>
      <c r="K101" s="29">
        <v>6.7744357154493482</v>
      </c>
      <c r="M101" s="17"/>
      <c r="N101" s="17"/>
      <c r="P101" s="17"/>
      <c r="Q101" s="17"/>
      <c r="R101" s="18"/>
    </row>
    <row r="102" spans="1:20" ht="14.25" customHeight="1" x14ac:dyDescent="0.55000000000000004">
      <c r="A102" s="13" t="s">
        <v>70</v>
      </c>
      <c r="B102" s="13">
        <v>-70.829666666666668</v>
      </c>
      <c r="C102" s="13">
        <f t="shared" si="10"/>
        <v>39.815333333333335</v>
      </c>
      <c r="D102" s="13">
        <v>13</v>
      </c>
      <c r="E102" s="13">
        <v>20</v>
      </c>
      <c r="F102" s="13">
        <v>6.1059999999999999</v>
      </c>
      <c r="G102" s="13">
        <v>6.0590000000000002</v>
      </c>
      <c r="H102" s="13">
        <v>17.569500000000001</v>
      </c>
      <c r="I102" s="13">
        <v>33.087600000000002</v>
      </c>
      <c r="J102" s="29">
        <v>42.332766439909292</v>
      </c>
      <c r="K102" s="29">
        <v>9.5603722966548901</v>
      </c>
      <c r="M102" s="17"/>
      <c r="N102" s="17"/>
      <c r="P102" s="17"/>
      <c r="Q102" s="17"/>
      <c r="R102" s="18"/>
    </row>
    <row r="103" spans="1:20" ht="14.25" customHeight="1" x14ac:dyDescent="0.55000000000000004">
      <c r="A103" s="13" t="s">
        <v>70</v>
      </c>
      <c r="B103" s="13">
        <v>-70.829666666666668</v>
      </c>
      <c r="C103" s="13">
        <f t="shared" si="10"/>
        <v>39.815333333333335</v>
      </c>
      <c r="D103" s="13">
        <v>13</v>
      </c>
      <c r="E103" s="13">
        <v>18</v>
      </c>
      <c r="F103" s="13">
        <v>12.491</v>
      </c>
      <c r="G103" s="13">
        <v>12.395</v>
      </c>
      <c r="H103" s="13">
        <v>17.180199999999999</v>
      </c>
      <c r="I103" s="13">
        <v>33.494100000000003</v>
      </c>
      <c r="J103" s="29">
        <v>50.34013605442177</v>
      </c>
      <c r="K103" s="36" t="s">
        <v>98</v>
      </c>
      <c r="M103" s="17"/>
      <c r="P103" s="17"/>
      <c r="R103" s="18"/>
    </row>
    <row r="104" spans="1:20" ht="14.25" customHeight="1" x14ac:dyDescent="0.55000000000000004">
      <c r="A104" s="13" t="s">
        <v>70</v>
      </c>
      <c r="B104" s="13">
        <v>-70.829666666666668</v>
      </c>
      <c r="C104" s="13">
        <f t="shared" si="10"/>
        <v>39.815333333333335</v>
      </c>
      <c r="D104" s="13">
        <v>13</v>
      </c>
      <c r="E104" s="13">
        <v>17</v>
      </c>
      <c r="F104" s="13">
        <v>17.172000000000001</v>
      </c>
      <c r="G104" s="13">
        <v>17.04</v>
      </c>
      <c r="H104" s="13">
        <v>18.2973</v>
      </c>
      <c r="I104" s="13">
        <v>34.538800000000002</v>
      </c>
      <c r="J104" s="29">
        <v>130.0595238095238</v>
      </c>
      <c r="K104" s="29">
        <v>5.4716596163244668</v>
      </c>
      <c r="M104" s="17"/>
      <c r="N104" s="17"/>
      <c r="P104" s="17"/>
      <c r="Q104" s="17"/>
      <c r="R104" s="18"/>
    </row>
    <row r="105" spans="1:20" ht="14.25" customHeight="1" x14ac:dyDescent="0.55000000000000004">
      <c r="A105" s="13" t="s">
        <v>70</v>
      </c>
      <c r="B105" s="13">
        <v>-70.829666666666668</v>
      </c>
      <c r="C105" s="13">
        <f t="shared" si="10"/>
        <v>39.815333333333335</v>
      </c>
      <c r="D105" s="13">
        <v>13</v>
      </c>
      <c r="E105" s="13">
        <v>13</v>
      </c>
      <c r="F105" s="13">
        <v>26.349</v>
      </c>
      <c r="G105" s="13">
        <v>26.146000000000001</v>
      </c>
      <c r="H105" s="13">
        <v>12.4261</v>
      </c>
      <c r="I105" s="13">
        <v>33.929400000000001</v>
      </c>
      <c r="J105" s="29">
        <v>117.67290249433105</v>
      </c>
      <c r="K105" s="29">
        <v>3.0665345102477786</v>
      </c>
      <c r="M105" s="17"/>
      <c r="N105" s="17"/>
      <c r="P105" s="17"/>
      <c r="Q105" s="17"/>
      <c r="R105" s="18"/>
    </row>
    <row r="106" spans="1:20" ht="14.25" customHeight="1" x14ac:dyDescent="0.55000000000000004">
      <c r="A106" s="13" t="s">
        <v>70</v>
      </c>
      <c r="B106" s="13">
        <v>-70.829666666666668</v>
      </c>
      <c r="C106" s="13">
        <f t="shared" si="10"/>
        <v>39.815333333333335</v>
      </c>
      <c r="D106" s="13">
        <v>13</v>
      </c>
      <c r="E106" s="13">
        <v>9</v>
      </c>
      <c r="F106" s="13">
        <v>40.680999999999997</v>
      </c>
      <c r="G106" s="13">
        <v>40.366999999999997</v>
      </c>
      <c r="H106" s="13">
        <v>11.591200000000001</v>
      </c>
      <c r="I106" s="13">
        <v>34.209699999999998</v>
      </c>
      <c r="J106" s="29">
        <v>25.807823129251702</v>
      </c>
      <c r="K106" s="29">
        <v>6.0729408928436213</v>
      </c>
      <c r="M106" s="17"/>
      <c r="N106" s="17"/>
      <c r="P106" s="17"/>
      <c r="Q106" s="17"/>
      <c r="R106" s="18"/>
    </row>
    <row r="107" spans="1:20" ht="14.25" customHeight="1" x14ac:dyDescent="0.55000000000000004">
      <c r="A107" s="13" t="s">
        <v>70</v>
      </c>
      <c r="B107" s="13">
        <v>-70.829666666666668</v>
      </c>
      <c r="C107" s="13">
        <f t="shared" si="10"/>
        <v>39.815333333333335</v>
      </c>
      <c r="D107" s="13">
        <v>13</v>
      </c>
      <c r="E107" s="13">
        <v>8</v>
      </c>
      <c r="F107" s="13">
        <v>60.116999999999997</v>
      </c>
      <c r="G107" s="13">
        <v>59.648000000000003</v>
      </c>
      <c r="H107" s="13">
        <v>13.688700000000001</v>
      </c>
      <c r="I107" s="13">
        <v>35.179499999999997</v>
      </c>
      <c r="J107" s="29">
        <v>21.286848072562357</v>
      </c>
      <c r="K107" s="29">
        <v>4.2089689356342328</v>
      </c>
      <c r="M107" s="17"/>
      <c r="N107" s="17"/>
      <c r="P107" s="17"/>
      <c r="Q107" s="17"/>
      <c r="R107" s="18"/>
    </row>
    <row r="108" spans="1:20" ht="14.25" customHeight="1" x14ac:dyDescent="0.55000000000000004">
      <c r="A108" s="13" t="s">
        <v>70</v>
      </c>
      <c r="B108" s="13">
        <v>-70.829666666666668</v>
      </c>
      <c r="C108" s="13">
        <f t="shared" si="10"/>
        <v>39.815333333333335</v>
      </c>
      <c r="D108" s="13">
        <v>13</v>
      </c>
      <c r="E108" s="13">
        <v>7</v>
      </c>
      <c r="F108" s="13">
        <v>80.778000000000006</v>
      </c>
      <c r="G108" s="13">
        <v>80.144999999999996</v>
      </c>
      <c r="H108" s="13">
        <v>13.5976</v>
      </c>
      <c r="I108" s="13">
        <v>35.306899999999999</v>
      </c>
      <c r="J108" s="29">
        <v>23.129251700680271</v>
      </c>
      <c r="K108" s="29">
        <v>14.591092310198594</v>
      </c>
      <c r="M108" s="17"/>
      <c r="N108" s="17"/>
      <c r="P108" s="17"/>
      <c r="Q108" s="17"/>
      <c r="R108" s="18"/>
    </row>
    <row r="109" spans="1:20" ht="14.25" customHeight="1" x14ac:dyDescent="0.55000000000000004">
      <c r="A109" s="13" t="s">
        <v>70</v>
      </c>
      <c r="B109" s="13">
        <v>-70.829666666666668</v>
      </c>
      <c r="C109" s="13">
        <f t="shared" si="10"/>
        <v>39.815333333333335</v>
      </c>
      <c r="D109" s="13">
        <v>13</v>
      </c>
      <c r="E109" s="13">
        <v>6</v>
      </c>
      <c r="F109" s="13">
        <v>101.131</v>
      </c>
      <c r="G109" s="13">
        <v>100.334</v>
      </c>
      <c r="H109" s="13">
        <v>13.8287</v>
      </c>
      <c r="I109" s="13">
        <v>35.525399999999998</v>
      </c>
      <c r="J109" s="29">
        <v>24.007936507936506</v>
      </c>
      <c r="K109" s="29">
        <v>3.4874314038111862</v>
      </c>
      <c r="M109" s="17"/>
      <c r="N109" s="17"/>
      <c r="P109" s="17"/>
      <c r="Q109" s="17"/>
      <c r="R109" s="18"/>
    </row>
    <row r="110" spans="1:20" ht="14.25" customHeight="1" x14ac:dyDescent="0.55000000000000004">
      <c r="A110" s="13" t="s">
        <v>70</v>
      </c>
      <c r="B110" s="13">
        <v>-70.829666666666668</v>
      </c>
      <c r="C110" s="13">
        <f t="shared" si="10"/>
        <v>39.815333333333335</v>
      </c>
      <c r="D110" s="13">
        <v>13</v>
      </c>
      <c r="E110" s="13">
        <v>5</v>
      </c>
      <c r="F110" s="13">
        <v>120.947</v>
      </c>
      <c r="G110" s="13">
        <v>119.98699999999999</v>
      </c>
      <c r="H110" s="13">
        <v>13.7685</v>
      </c>
      <c r="I110" s="13">
        <v>35.5989</v>
      </c>
      <c r="J110" s="29">
        <v>17.956349206349209</v>
      </c>
      <c r="K110" s="29">
        <v>0.54115314886725585</v>
      </c>
      <c r="M110" s="17"/>
      <c r="N110" s="17"/>
      <c r="P110" s="17"/>
      <c r="Q110" s="17"/>
      <c r="R110" s="18"/>
    </row>
    <row r="111" spans="1:20" ht="14.25" customHeight="1" x14ac:dyDescent="0.55000000000000004">
      <c r="A111" s="13" t="s">
        <v>70</v>
      </c>
      <c r="B111" s="13">
        <v>-70.829666666666668</v>
      </c>
      <c r="C111" s="13">
        <f t="shared" si="10"/>
        <v>39.815333333333335</v>
      </c>
      <c r="D111" s="13">
        <v>13</v>
      </c>
      <c r="E111" s="13">
        <v>4</v>
      </c>
      <c r="F111" s="13">
        <v>151.12200000000001</v>
      </c>
      <c r="G111" s="13">
        <v>149.91200000000001</v>
      </c>
      <c r="H111" s="13">
        <v>13.487</v>
      </c>
      <c r="I111" s="13">
        <v>35.644599999999997</v>
      </c>
      <c r="J111" s="29">
        <v>14.370748299319727</v>
      </c>
      <c r="K111" s="29" t="s">
        <v>98</v>
      </c>
      <c r="N111" s="17"/>
      <c r="P111" s="17"/>
      <c r="R111" s="18"/>
    </row>
    <row r="112" spans="1:20" ht="14.25" customHeight="1" x14ac:dyDescent="0.55000000000000004">
      <c r="A112" s="13" t="s">
        <v>70</v>
      </c>
      <c r="B112" s="13">
        <v>-70.829666666666668</v>
      </c>
      <c r="C112" s="13">
        <f t="shared" si="10"/>
        <v>39.815333333333335</v>
      </c>
      <c r="D112" s="13">
        <v>13</v>
      </c>
      <c r="E112" s="13">
        <v>3</v>
      </c>
      <c r="F112" s="13">
        <v>201.83199999999999</v>
      </c>
      <c r="G112" s="13">
        <v>200.191</v>
      </c>
      <c r="H112" s="13">
        <v>12.0961</v>
      </c>
      <c r="I112" s="13">
        <v>35.5503</v>
      </c>
      <c r="J112" s="29">
        <v>14.370748299319729</v>
      </c>
      <c r="K112" s="29">
        <v>3.8882855881573142</v>
      </c>
      <c r="M112" s="17"/>
      <c r="N112" s="17"/>
      <c r="P112" s="17"/>
      <c r="Q112" s="17"/>
      <c r="R112" s="18"/>
    </row>
    <row r="113" spans="1:20" ht="14.25" customHeight="1" x14ac:dyDescent="0.55000000000000004">
      <c r="A113" s="13" t="s">
        <v>70</v>
      </c>
      <c r="B113" s="13">
        <v>-70.829666666666668</v>
      </c>
      <c r="C113" s="13">
        <f t="shared" si="10"/>
        <v>39.815333333333335</v>
      </c>
      <c r="D113" s="13">
        <v>13</v>
      </c>
      <c r="E113" s="13">
        <v>2</v>
      </c>
      <c r="F113" s="13">
        <v>251.96799999999999</v>
      </c>
      <c r="G113" s="13">
        <v>249.88900000000001</v>
      </c>
      <c r="H113" s="13">
        <v>10.327299999999999</v>
      </c>
      <c r="I113" s="13">
        <v>35.332900000000002</v>
      </c>
      <c r="J113" s="29">
        <v>12.344104308390023</v>
      </c>
      <c r="K113" s="29">
        <v>1.7036302834709898</v>
      </c>
      <c r="M113" s="17"/>
      <c r="N113" s="17"/>
      <c r="P113" s="17"/>
      <c r="Q113" s="17"/>
      <c r="R113" s="18"/>
    </row>
    <row r="114" spans="1:20" ht="14.25" customHeight="1" x14ac:dyDescent="0.55000000000000004">
      <c r="A114" s="16" t="s">
        <v>70</v>
      </c>
      <c r="B114" s="13">
        <v>-70.829666666666668</v>
      </c>
      <c r="C114" s="13">
        <f t="shared" si="10"/>
        <v>39.815333333333335</v>
      </c>
      <c r="D114" s="16">
        <v>13</v>
      </c>
      <c r="E114" s="16">
        <v>1</v>
      </c>
      <c r="F114" s="16">
        <v>302.779</v>
      </c>
      <c r="G114" s="16">
        <v>300.24400000000003</v>
      </c>
      <c r="H114" s="16">
        <v>8.8452000000000002</v>
      </c>
      <c r="I114" s="16">
        <v>35.197699999999998</v>
      </c>
      <c r="J114" s="35">
        <v>14.384920634920634</v>
      </c>
      <c r="K114" s="35">
        <v>0.78166565947492561</v>
      </c>
      <c r="L114" s="16"/>
      <c r="M114" s="28"/>
      <c r="N114" s="28"/>
      <c r="O114" s="16"/>
      <c r="P114" s="28"/>
      <c r="Q114" s="28"/>
      <c r="R114" s="20"/>
      <c r="S114" s="16"/>
      <c r="T114" s="16"/>
    </row>
    <row r="115" spans="1:20" ht="14.25" customHeight="1" x14ac:dyDescent="0.55000000000000004">
      <c r="A115" s="13" t="s">
        <v>71</v>
      </c>
      <c r="B115" s="13">
        <v>-70.829333333333338</v>
      </c>
      <c r="C115" s="13">
        <f t="shared" ref="C115:C128" si="11">39+45.01/60</f>
        <v>39.750166666666665</v>
      </c>
      <c r="D115" s="13">
        <v>14</v>
      </c>
      <c r="E115" s="13">
        <v>20</v>
      </c>
      <c r="F115" s="13">
        <v>3.923</v>
      </c>
      <c r="G115" s="13">
        <v>3.8929999999999998</v>
      </c>
      <c r="H115" s="13">
        <v>20.5291</v>
      </c>
      <c r="I115" s="13">
        <v>32.185699999999997</v>
      </c>
      <c r="J115" s="29">
        <v>39.271541950113374</v>
      </c>
      <c r="K115" s="29">
        <v>3.0665345102477839</v>
      </c>
      <c r="M115" s="17"/>
      <c r="N115" s="17"/>
      <c r="P115" s="17"/>
      <c r="Q115" s="17"/>
      <c r="R115" s="18"/>
    </row>
    <row r="116" spans="1:20" ht="14.25" customHeight="1" x14ac:dyDescent="0.55000000000000004">
      <c r="A116" s="13" t="s">
        <v>71</v>
      </c>
      <c r="B116" s="13">
        <v>-70.829333333333338</v>
      </c>
      <c r="C116" s="13">
        <f t="shared" si="11"/>
        <v>39.750166666666665</v>
      </c>
      <c r="D116" s="13">
        <v>14</v>
      </c>
      <c r="E116" s="13">
        <v>19</v>
      </c>
      <c r="F116" s="13">
        <v>9.25</v>
      </c>
      <c r="G116" s="13">
        <v>9.1790000000000003</v>
      </c>
      <c r="H116" s="13">
        <v>18.5487</v>
      </c>
      <c r="I116" s="13">
        <v>32.503</v>
      </c>
      <c r="J116" s="29">
        <v>44.869614512471657</v>
      </c>
      <c r="K116" s="29">
        <v>5.9727273467571225</v>
      </c>
      <c r="M116" s="17"/>
      <c r="N116" s="17"/>
      <c r="P116" s="17"/>
      <c r="Q116" s="17"/>
      <c r="R116" s="18"/>
    </row>
    <row r="117" spans="1:20" ht="14.25" customHeight="1" x14ac:dyDescent="0.55000000000000004">
      <c r="A117" s="13" t="s">
        <v>71</v>
      </c>
      <c r="B117" s="13">
        <v>-70.829333333333338</v>
      </c>
      <c r="C117" s="13">
        <f t="shared" si="11"/>
        <v>39.750166666666665</v>
      </c>
      <c r="D117" s="13">
        <v>14</v>
      </c>
      <c r="E117" s="13">
        <v>18</v>
      </c>
      <c r="F117" s="13">
        <v>11.779</v>
      </c>
      <c r="G117" s="13">
        <v>11.688000000000001</v>
      </c>
      <c r="H117" s="13">
        <v>17.7607</v>
      </c>
      <c r="I117" s="13">
        <v>32.638399999999997</v>
      </c>
      <c r="J117" s="29">
        <v>38.520408163265301</v>
      </c>
      <c r="K117" s="29">
        <v>0.40085418434611969</v>
      </c>
      <c r="M117" s="17"/>
      <c r="N117" s="17"/>
      <c r="P117" s="17"/>
      <c r="Q117" s="17"/>
      <c r="R117" s="18"/>
    </row>
    <row r="118" spans="1:20" ht="14.25" customHeight="1" x14ac:dyDescent="0.55000000000000004">
      <c r="A118" s="13" t="s">
        <v>71</v>
      </c>
      <c r="B118" s="13">
        <v>-70.829333333333338</v>
      </c>
      <c r="C118" s="13">
        <f t="shared" si="11"/>
        <v>39.750166666666665</v>
      </c>
      <c r="D118" s="13">
        <v>14</v>
      </c>
      <c r="E118" s="13">
        <v>17</v>
      </c>
      <c r="F118" s="13">
        <v>18.962</v>
      </c>
      <c r="G118" s="13">
        <v>18.815999999999999</v>
      </c>
      <c r="H118" s="13">
        <v>14.559799999999999</v>
      </c>
      <c r="I118" s="13">
        <v>33.124400000000001</v>
      </c>
      <c r="J118" s="29">
        <v>22.548185941043084</v>
      </c>
      <c r="K118" s="29">
        <v>1.5032031912979327</v>
      </c>
      <c r="M118" s="17"/>
      <c r="N118" s="17"/>
      <c r="P118" s="17"/>
      <c r="Q118" s="17"/>
      <c r="R118" s="18"/>
    </row>
    <row r="119" spans="1:20" ht="14.25" customHeight="1" x14ac:dyDescent="0.55000000000000004">
      <c r="A119" s="13" t="s">
        <v>71</v>
      </c>
      <c r="B119" s="13">
        <v>-70.829333333333338</v>
      </c>
      <c r="C119" s="13">
        <f t="shared" si="11"/>
        <v>39.750166666666665</v>
      </c>
      <c r="D119" s="13">
        <v>14</v>
      </c>
      <c r="E119" s="13">
        <v>13</v>
      </c>
      <c r="F119" s="13">
        <v>28.998000000000001</v>
      </c>
      <c r="G119" s="13">
        <v>28.774000000000001</v>
      </c>
      <c r="H119" s="13">
        <v>11.266400000000001</v>
      </c>
      <c r="I119" s="13">
        <v>33.689399999999999</v>
      </c>
      <c r="J119" s="29">
        <v>16.794217687074827</v>
      </c>
      <c r="K119" s="29">
        <v>0.34072605669419848</v>
      </c>
      <c r="M119" s="17"/>
      <c r="N119" s="17"/>
      <c r="P119" s="17"/>
      <c r="Q119" s="17"/>
      <c r="R119" s="18"/>
    </row>
    <row r="120" spans="1:20" ht="14.25" customHeight="1" x14ac:dyDescent="0.55000000000000004">
      <c r="A120" s="13" t="s">
        <v>71</v>
      </c>
      <c r="B120" s="13">
        <v>-70.829333333333338</v>
      </c>
      <c r="C120" s="13">
        <f t="shared" si="11"/>
        <v>39.750166666666665</v>
      </c>
      <c r="D120" s="13">
        <v>14</v>
      </c>
      <c r="E120" s="13">
        <v>9</v>
      </c>
      <c r="F120" s="13">
        <v>43.264000000000003</v>
      </c>
      <c r="G120" s="13">
        <v>42.929000000000002</v>
      </c>
      <c r="H120" s="13">
        <v>13.5647</v>
      </c>
      <c r="I120" s="13">
        <v>34.674199999999999</v>
      </c>
      <c r="J120" s="29">
        <v>19.841269841269842</v>
      </c>
      <c r="K120" s="29">
        <v>1.5633313189498488</v>
      </c>
      <c r="M120" s="17"/>
      <c r="N120" s="17"/>
      <c r="P120" s="17"/>
      <c r="Q120" s="17"/>
      <c r="R120" s="18"/>
    </row>
    <row r="121" spans="1:20" ht="14.25" customHeight="1" x14ac:dyDescent="0.55000000000000004">
      <c r="A121" s="13" t="s">
        <v>71</v>
      </c>
      <c r="B121" s="13">
        <v>-70.829333333333338</v>
      </c>
      <c r="C121" s="13">
        <f t="shared" si="11"/>
        <v>39.750166666666665</v>
      </c>
      <c r="D121" s="13">
        <v>14</v>
      </c>
      <c r="E121" s="13">
        <v>8</v>
      </c>
      <c r="F121" s="13">
        <v>60.328000000000003</v>
      </c>
      <c r="G121" s="13">
        <v>59.859000000000002</v>
      </c>
      <c r="H121" s="13">
        <v>14.206300000000001</v>
      </c>
      <c r="I121" s="13">
        <v>35.136499999999998</v>
      </c>
      <c r="J121" s="29">
        <v>13.63378684807256</v>
      </c>
      <c r="K121" s="29">
        <v>1.2426479714729577</v>
      </c>
      <c r="M121" s="17"/>
      <c r="N121" s="17"/>
      <c r="P121" s="17"/>
      <c r="Q121" s="17"/>
      <c r="R121" s="18"/>
    </row>
    <row r="122" spans="1:20" ht="14.25" customHeight="1" x14ac:dyDescent="0.55000000000000004">
      <c r="A122" s="13" t="s">
        <v>71</v>
      </c>
      <c r="B122" s="13">
        <v>-70.829333333333338</v>
      </c>
      <c r="C122" s="13">
        <f t="shared" si="11"/>
        <v>39.750166666666665</v>
      </c>
      <c r="D122" s="13">
        <v>14</v>
      </c>
      <c r="E122" s="13">
        <v>7</v>
      </c>
      <c r="F122" s="13">
        <v>80.566000000000003</v>
      </c>
      <c r="G122" s="13">
        <v>79.935000000000002</v>
      </c>
      <c r="H122" s="13">
        <v>14.748100000000001</v>
      </c>
      <c r="I122" s="13">
        <v>35.597000000000001</v>
      </c>
      <c r="J122" s="29">
        <v>16.383219954648524</v>
      </c>
      <c r="K122" s="29">
        <v>0.32068334747689226</v>
      </c>
      <c r="M122" s="17"/>
      <c r="N122" s="17"/>
      <c r="P122" s="17"/>
      <c r="Q122" s="17"/>
      <c r="R122" s="18"/>
    </row>
    <row r="123" spans="1:20" ht="14.25" customHeight="1" x14ac:dyDescent="0.55000000000000004">
      <c r="A123" s="13" t="s">
        <v>71</v>
      </c>
      <c r="B123" s="13">
        <v>-70.829333333333338</v>
      </c>
      <c r="C123" s="13">
        <f t="shared" si="11"/>
        <v>39.750166666666665</v>
      </c>
      <c r="D123" s="13">
        <v>14</v>
      </c>
      <c r="E123" s="13">
        <v>6</v>
      </c>
      <c r="F123" s="13">
        <v>100.65</v>
      </c>
      <c r="G123" s="13">
        <v>99.856999999999999</v>
      </c>
      <c r="H123" s="13">
        <v>13.421900000000001</v>
      </c>
      <c r="I123" s="13">
        <v>35.4208</v>
      </c>
      <c r="J123" s="29">
        <v>11.692176870748298</v>
      </c>
      <c r="K123" s="29">
        <v>0.70149482260570195</v>
      </c>
      <c r="M123" s="17"/>
      <c r="N123" s="17"/>
      <c r="P123" s="17"/>
      <c r="Q123" s="17"/>
      <c r="R123" s="18"/>
    </row>
    <row r="124" spans="1:20" ht="14.25" customHeight="1" x14ac:dyDescent="0.55000000000000004">
      <c r="A124" s="13" t="s">
        <v>71</v>
      </c>
      <c r="B124" s="13">
        <v>-70.829333333333338</v>
      </c>
      <c r="C124" s="13">
        <f t="shared" si="11"/>
        <v>39.750166666666665</v>
      </c>
      <c r="D124" s="13">
        <v>14</v>
      </c>
      <c r="E124" s="13">
        <v>5</v>
      </c>
      <c r="F124" s="12">
        <v>121.056</v>
      </c>
      <c r="G124" s="12">
        <v>120.096</v>
      </c>
      <c r="H124" s="12">
        <v>13.4961</v>
      </c>
      <c r="I124" s="12">
        <v>35.5533</v>
      </c>
      <c r="J124" s="29">
        <v>14.044784580498867</v>
      </c>
      <c r="K124" s="29">
        <v>2.4652532337286117</v>
      </c>
      <c r="M124" s="17"/>
      <c r="N124" s="17"/>
      <c r="P124" s="17"/>
      <c r="Q124" s="17"/>
      <c r="R124" s="18"/>
    </row>
    <row r="125" spans="1:20" ht="14.25" customHeight="1" x14ac:dyDescent="0.55000000000000004">
      <c r="A125" s="13" t="s">
        <v>71</v>
      </c>
      <c r="B125" s="13">
        <v>-70.829333333333338</v>
      </c>
      <c r="C125" s="13">
        <f t="shared" si="11"/>
        <v>39.750166666666665</v>
      </c>
      <c r="D125" s="13">
        <v>14</v>
      </c>
      <c r="E125" s="13">
        <v>4</v>
      </c>
      <c r="F125" s="12">
        <v>151.685</v>
      </c>
      <c r="G125" s="12">
        <v>150.471</v>
      </c>
      <c r="H125" s="12">
        <v>13.722</v>
      </c>
      <c r="I125" s="12">
        <v>35.742899999999999</v>
      </c>
      <c r="J125" s="29">
        <v>14.158163265306122</v>
      </c>
      <c r="K125" s="29">
        <v>4.0285845526784563</v>
      </c>
      <c r="M125" s="17"/>
      <c r="N125" s="17"/>
      <c r="P125" s="17"/>
      <c r="Q125" s="17"/>
      <c r="R125" s="18"/>
    </row>
    <row r="126" spans="1:20" ht="14.25" customHeight="1" x14ac:dyDescent="0.55000000000000004">
      <c r="A126" s="13" t="s">
        <v>71</v>
      </c>
      <c r="B126" s="13">
        <v>-70.829333333333338</v>
      </c>
      <c r="C126" s="13">
        <f t="shared" si="11"/>
        <v>39.750166666666665</v>
      </c>
      <c r="D126" s="13">
        <v>14</v>
      </c>
      <c r="E126" s="13">
        <v>3</v>
      </c>
      <c r="F126" s="12">
        <v>201.61500000000001</v>
      </c>
      <c r="G126" s="12">
        <v>199.977</v>
      </c>
      <c r="H126" s="12">
        <v>11.653499999999999</v>
      </c>
      <c r="I126" s="12">
        <v>35.493099999999998</v>
      </c>
      <c r="J126" s="29">
        <v>10.515873015873016</v>
      </c>
      <c r="K126" s="29">
        <v>0.24051251060766982</v>
      </c>
      <c r="M126" s="17"/>
      <c r="N126" s="17"/>
      <c r="P126" s="17"/>
      <c r="Q126" s="17"/>
      <c r="R126" s="18"/>
    </row>
    <row r="127" spans="1:20" ht="14.25" customHeight="1" x14ac:dyDescent="0.55000000000000004">
      <c r="A127" s="13" t="s">
        <v>71</v>
      </c>
      <c r="B127" s="13">
        <v>-70.829333333333338</v>
      </c>
      <c r="C127" s="13">
        <f t="shared" si="11"/>
        <v>39.750166666666665</v>
      </c>
      <c r="D127" s="13">
        <v>14</v>
      </c>
      <c r="E127" s="13">
        <v>2</v>
      </c>
      <c r="F127" s="12">
        <v>251.63</v>
      </c>
      <c r="G127" s="12">
        <v>249.55500000000001</v>
      </c>
      <c r="H127" s="12">
        <v>10.3345</v>
      </c>
      <c r="I127" s="12">
        <v>35.326700000000002</v>
      </c>
      <c r="J127" s="29">
        <v>15.844671201814059</v>
      </c>
      <c r="K127" s="29">
        <v>7.2955461550992968</v>
      </c>
      <c r="M127" s="17"/>
      <c r="N127" s="17"/>
      <c r="P127" s="17"/>
      <c r="Q127" s="17"/>
      <c r="R127" s="18"/>
    </row>
    <row r="128" spans="1:20" ht="14.25" customHeight="1" x14ac:dyDescent="0.55000000000000004">
      <c r="A128" s="16" t="s">
        <v>71</v>
      </c>
      <c r="B128" s="13">
        <v>-70.829333333333338</v>
      </c>
      <c r="C128" s="13">
        <f t="shared" si="11"/>
        <v>39.750166666666665</v>
      </c>
      <c r="D128" s="16">
        <v>14</v>
      </c>
      <c r="E128" s="16">
        <v>1</v>
      </c>
      <c r="F128" s="16">
        <v>302.36900000000003</v>
      </c>
      <c r="G128" s="16">
        <v>299.83999999999997</v>
      </c>
      <c r="H128" s="16">
        <v>8.8063000000000002</v>
      </c>
      <c r="I128" s="16">
        <v>35.188800000000001</v>
      </c>
      <c r="J128" s="35">
        <v>15.773809523809522</v>
      </c>
      <c r="K128" s="35">
        <v>1.7838011203402135</v>
      </c>
      <c r="L128" s="16"/>
      <c r="M128" s="28"/>
      <c r="N128" s="28"/>
      <c r="O128" s="16"/>
      <c r="P128" s="28"/>
      <c r="Q128" s="28"/>
      <c r="R128" s="20"/>
      <c r="S128" s="16"/>
      <c r="T128" s="16"/>
    </row>
    <row r="129" spans="1:20" ht="14.25" customHeight="1" x14ac:dyDescent="0.55000000000000004">
      <c r="A129" s="13" t="s">
        <v>72</v>
      </c>
      <c r="B129" s="13">
        <v>-70.829499999999996</v>
      </c>
      <c r="C129" s="13">
        <f t="shared" ref="C129:C141" si="12">39+41.06/60</f>
        <v>39.684333333333335</v>
      </c>
      <c r="D129" s="13">
        <v>15</v>
      </c>
      <c r="E129" s="13">
        <v>24</v>
      </c>
      <c r="F129" s="13">
        <v>2.1240000000000001</v>
      </c>
      <c r="G129" s="13">
        <v>2.1080000000000001</v>
      </c>
      <c r="H129" s="13">
        <v>23.560400000000001</v>
      </c>
      <c r="I129" s="13">
        <v>32.577800000000003</v>
      </c>
      <c r="J129" s="29">
        <v>17.871315192743765</v>
      </c>
      <c r="K129" s="29">
        <v>2.9462782549439459</v>
      </c>
      <c r="M129" s="17"/>
      <c r="N129" s="17"/>
      <c r="P129" s="17"/>
      <c r="Q129" s="17"/>
      <c r="R129" s="18"/>
    </row>
    <row r="130" spans="1:20" ht="14.25" customHeight="1" x14ac:dyDescent="0.55000000000000004">
      <c r="A130" s="13" t="s">
        <v>72</v>
      </c>
      <c r="B130" s="13">
        <v>-70.829499999999996</v>
      </c>
      <c r="C130" s="13">
        <f t="shared" si="12"/>
        <v>39.684333333333335</v>
      </c>
      <c r="D130" s="13">
        <v>15</v>
      </c>
      <c r="E130" s="13">
        <v>20</v>
      </c>
      <c r="F130" s="13">
        <v>10.206</v>
      </c>
      <c r="G130" s="13">
        <v>10.128</v>
      </c>
      <c r="H130" s="13">
        <v>18.378</v>
      </c>
      <c r="I130" s="13">
        <v>33.008600000000001</v>
      </c>
      <c r="J130" s="29">
        <v>8.6309523809523796</v>
      </c>
      <c r="K130" s="29">
        <v>2.745851162770895</v>
      </c>
      <c r="M130" s="17"/>
      <c r="N130" s="17"/>
      <c r="P130" s="17"/>
      <c r="Q130" s="17"/>
      <c r="R130" s="18"/>
    </row>
    <row r="131" spans="1:20" ht="14.25" customHeight="1" x14ac:dyDescent="0.55000000000000004">
      <c r="A131" s="13" t="s">
        <v>72</v>
      </c>
      <c r="B131" s="13">
        <v>-70.829499999999996</v>
      </c>
      <c r="C131" s="13">
        <f t="shared" si="12"/>
        <v>39.684333333333335</v>
      </c>
      <c r="D131" s="13">
        <v>15</v>
      </c>
      <c r="E131" s="13">
        <v>18</v>
      </c>
      <c r="F131" s="13">
        <v>20.14</v>
      </c>
      <c r="G131" s="13">
        <v>19.984999999999999</v>
      </c>
      <c r="H131" s="13">
        <v>15.2464</v>
      </c>
      <c r="I131" s="13">
        <v>34.072600000000001</v>
      </c>
      <c r="J131" s="29">
        <v>15.447845804988663</v>
      </c>
      <c r="K131" s="29">
        <v>3.4473459853765749</v>
      </c>
      <c r="M131" s="17"/>
      <c r="N131" s="17"/>
      <c r="P131" s="17"/>
      <c r="Q131" s="17"/>
      <c r="R131" s="18"/>
    </row>
    <row r="132" spans="1:20" ht="14.25" customHeight="1" x14ac:dyDescent="0.55000000000000004">
      <c r="A132" s="13" t="s">
        <v>72</v>
      </c>
      <c r="B132" s="13">
        <v>-70.829499999999996</v>
      </c>
      <c r="C132" s="13">
        <f t="shared" si="12"/>
        <v>39.684333333333335</v>
      </c>
      <c r="D132" s="13">
        <v>15</v>
      </c>
      <c r="E132" s="13">
        <v>16</v>
      </c>
      <c r="F132" s="13">
        <v>28.385999999999999</v>
      </c>
      <c r="G132" s="13">
        <v>28.167000000000002</v>
      </c>
      <c r="H132" s="13">
        <v>12.0321</v>
      </c>
      <c r="I132" s="13">
        <v>33.802700000000002</v>
      </c>
      <c r="J132" s="29">
        <v>13.010204081632654</v>
      </c>
      <c r="K132" s="29">
        <v>4.2490543540688162</v>
      </c>
      <c r="M132" s="17"/>
      <c r="N132" s="17"/>
      <c r="P132" s="17"/>
      <c r="Q132" s="17"/>
      <c r="R132" s="18"/>
    </row>
    <row r="133" spans="1:20" ht="14.25" customHeight="1" x14ac:dyDescent="0.55000000000000004">
      <c r="A133" s="13" t="s">
        <v>72</v>
      </c>
      <c r="B133" s="13">
        <v>-70.829499999999996</v>
      </c>
      <c r="C133" s="13">
        <f t="shared" si="12"/>
        <v>39.684333333333335</v>
      </c>
      <c r="D133" s="13">
        <v>15</v>
      </c>
      <c r="E133" s="13">
        <v>14</v>
      </c>
      <c r="F133" s="13">
        <v>40.597999999999999</v>
      </c>
      <c r="G133" s="13">
        <v>40.283999999999999</v>
      </c>
      <c r="H133" s="13">
        <v>13.444599999999999</v>
      </c>
      <c r="I133" s="13">
        <v>34.706800000000001</v>
      </c>
      <c r="J133" s="29">
        <v>9.2687074829931966</v>
      </c>
      <c r="K133" s="29">
        <v>1.8038438295575154</v>
      </c>
      <c r="M133" s="17"/>
      <c r="N133" s="17"/>
      <c r="P133" s="17"/>
      <c r="Q133" s="17"/>
      <c r="R133" s="18"/>
    </row>
    <row r="134" spans="1:20" ht="14.25" customHeight="1" x14ac:dyDescent="0.55000000000000004">
      <c r="A134" s="13" t="s">
        <v>72</v>
      </c>
      <c r="B134" s="13">
        <v>-70.829499999999996</v>
      </c>
      <c r="C134" s="13">
        <f t="shared" si="12"/>
        <v>39.684333333333335</v>
      </c>
      <c r="D134" s="13">
        <v>15</v>
      </c>
      <c r="E134" s="13">
        <v>12</v>
      </c>
      <c r="F134" s="13">
        <v>60.548000000000002</v>
      </c>
      <c r="G134" s="13">
        <v>60.076999999999998</v>
      </c>
      <c r="H134" s="13">
        <v>13.2637</v>
      </c>
      <c r="I134" s="13">
        <v>35.121299999999998</v>
      </c>
      <c r="J134" s="29">
        <v>6.5476190476190474</v>
      </c>
      <c r="K134" s="29">
        <v>0.92196462399606549</v>
      </c>
      <c r="M134" s="17"/>
      <c r="N134" s="17"/>
      <c r="P134" s="17"/>
      <c r="Q134" s="17"/>
      <c r="R134" s="18"/>
    </row>
    <row r="135" spans="1:20" ht="14.25" customHeight="1" x14ac:dyDescent="0.55000000000000004">
      <c r="A135" s="13" t="s">
        <v>72</v>
      </c>
      <c r="B135" s="13">
        <v>-70.829499999999996</v>
      </c>
      <c r="C135" s="13">
        <f t="shared" si="12"/>
        <v>39.684333333333335</v>
      </c>
      <c r="D135" s="13">
        <v>15</v>
      </c>
      <c r="E135" s="13">
        <v>10</v>
      </c>
      <c r="F135" s="13">
        <v>80.844999999999999</v>
      </c>
      <c r="G135" s="13">
        <v>80.212000000000003</v>
      </c>
      <c r="H135" s="13">
        <v>14.7333</v>
      </c>
      <c r="I135" s="13">
        <v>35.7453</v>
      </c>
      <c r="J135" s="29">
        <v>9.2545351473922892</v>
      </c>
      <c r="K135" s="29">
        <v>0.58123856730186696</v>
      </c>
      <c r="M135" s="17"/>
      <c r="N135" s="17"/>
      <c r="P135" s="17"/>
      <c r="Q135" s="17"/>
      <c r="R135" s="18"/>
    </row>
    <row r="136" spans="1:20" ht="14.25" customHeight="1" x14ac:dyDescent="0.55000000000000004">
      <c r="A136" s="13" t="s">
        <v>72</v>
      </c>
      <c r="B136" s="13">
        <v>-70.829499999999996</v>
      </c>
      <c r="C136" s="13">
        <f t="shared" si="12"/>
        <v>39.684333333333335</v>
      </c>
      <c r="D136" s="13">
        <v>15</v>
      </c>
      <c r="E136" s="13">
        <v>8</v>
      </c>
      <c r="F136" s="13">
        <v>100.474</v>
      </c>
      <c r="G136" s="13">
        <v>99.683000000000007</v>
      </c>
      <c r="H136" s="13">
        <v>13.917199999999999</v>
      </c>
      <c r="I136" s="13">
        <v>35.648899999999998</v>
      </c>
      <c r="J136" s="29">
        <v>5.3571428571428568</v>
      </c>
      <c r="K136" s="29">
        <v>4.0085418434611213E-2</v>
      </c>
      <c r="M136" s="17"/>
      <c r="N136" s="17"/>
      <c r="P136" s="17"/>
      <c r="Q136" s="17"/>
      <c r="R136" s="18"/>
    </row>
    <row r="137" spans="1:20" ht="14.25" customHeight="1" x14ac:dyDescent="0.55000000000000004">
      <c r="A137" s="13" t="s">
        <v>72</v>
      </c>
      <c r="B137" s="13">
        <v>-70.829499999999996</v>
      </c>
      <c r="C137" s="13">
        <f t="shared" si="12"/>
        <v>39.684333333333335</v>
      </c>
      <c r="D137" s="13">
        <v>15</v>
      </c>
      <c r="E137" s="13">
        <v>6</v>
      </c>
      <c r="F137" s="13">
        <v>121.23</v>
      </c>
      <c r="G137" s="13">
        <v>120.26900000000001</v>
      </c>
      <c r="H137" s="13">
        <v>13.4183</v>
      </c>
      <c r="I137" s="13">
        <v>35.5608</v>
      </c>
      <c r="J137" s="29">
        <v>6.5759637188208613</v>
      </c>
      <c r="K137" s="29">
        <v>0.28059792904228104</v>
      </c>
      <c r="M137" s="17"/>
      <c r="N137" s="17"/>
      <c r="P137" s="17"/>
      <c r="Q137" s="17"/>
      <c r="R137" s="18"/>
    </row>
    <row r="138" spans="1:20" ht="14.25" customHeight="1" x14ac:dyDescent="0.55000000000000004">
      <c r="A138" s="13" t="s">
        <v>72</v>
      </c>
      <c r="B138" s="13">
        <v>-70.829499999999996</v>
      </c>
      <c r="C138" s="13">
        <f t="shared" si="12"/>
        <v>39.684333333333335</v>
      </c>
      <c r="D138" s="13">
        <v>15</v>
      </c>
      <c r="E138" s="13">
        <v>5</v>
      </c>
      <c r="F138" s="13">
        <v>151.53800000000001</v>
      </c>
      <c r="G138" s="13">
        <v>150.32599999999999</v>
      </c>
      <c r="H138" s="13">
        <v>13.626099999999999</v>
      </c>
      <c r="I138" s="13">
        <v>35.704599999999999</v>
      </c>
      <c r="J138" s="29">
        <v>12.599206349206348</v>
      </c>
      <c r="K138" s="29">
        <v>4.2290116448515223</v>
      </c>
      <c r="M138" s="17"/>
      <c r="N138" s="17"/>
      <c r="P138" s="17"/>
      <c r="Q138" s="17"/>
      <c r="R138" s="18"/>
    </row>
    <row r="139" spans="1:20" ht="14.25" customHeight="1" x14ac:dyDescent="0.55000000000000004">
      <c r="A139" s="13" t="s">
        <v>72</v>
      </c>
      <c r="B139" s="13">
        <v>-70.829499999999996</v>
      </c>
      <c r="C139" s="13">
        <f t="shared" si="12"/>
        <v>39.684333333333335</v>
      </c>
      <c r="D139" s="13">
        <v>15</v>
      </c>
      <c r="E139" s="13">
        <v>3</v>
      </c>
      <c r="F139" s="13">
        <v>251.74700000000001</v>
      </c>
      <c r="G139" s="13">
        <v>249.673</v>
      </c>
      <c r="H139" s="13">
        <v>10.293200000000001</v>
      </c>
      <c r="I139" s="13">
        <v>35.324399999999997</v>
      </c>
      <c r="J139" s="29">
        <v>8.2341269841269842</v>
      </c>
      <c r="K139" s="29">
        <v>1.5032031912979285</v>
      </c>
      <c r="M139" s="17"/>
      <c r="N139" s="17"/>
      <c r="P139" s="17"/>
      <c r="Q139" s="17"/>
      <c r="R139" s="18"/>
    </row>
    <row r="140" spans="1:20" ht="14.25" customHeight="1" x14ac:dyDescent="0.55000000000000004">
      <c r="A140" s="13" t="s">
        <v>72</v>
      </c>
      <c r="B140" s="13">
        <v>-70.829499999999996</v>
      </c>
      <c r="C140" s="13">
        <f t="shared" si="12"/>
        <v>39.684333333333335</v>
      </c>
      <c r="D140" s="13">
        <v>15</v>
      </c>
      <c r="E140" s="13">
        <v>2</v>
      </c>
      <c r="F140" s="13">
        <v>302.43099999999998</v>
      </c>
      <c r="G140" s="13">
        <v>299.90300000000002</v>
      </c>
      <c r="H140" s="13">
        <v>9.1298999999999992</v>
      </c>
      <c r="I140" s="13">
        <v>35.210999999999999</v>
      </c>
      <c r="J140" s="29">
        <v>14.484126984126984</v>
      </c>
      <c r="K140" s="29">
        <v>10.742892140475892</v>
      </c>
      <c r="M140" s="17"/>
      <c r="N140" s="17"/>
      <c r="P140" s="17"/>
      <c r="Q140" s="17"/>
      <c r="R140" s="18"/>
    </row>
    <row r="141" spans="1:20" ht="14.25" customHeight="1" x14ac:dyDescent="0.55000000000000004">
      <c r="A141" s="16" t="s">
        <v>72</v>
      </c>
      <c r="B141" s="13">
        <v>-70.829499999999996</v>
      </c>
      <c r="C141" s="13">
        <f t="shared" si="12"/>
        <v>39.684333333333335</v>
      </c>
      <c r="D141" s="16">
        <v>15</v>
      </c>
      <c r="E141" s="16">
        <v>1</v>
      </c>
      <c r="F141" s="16">
        <v>504.82299999999998</v>
      </c>
      <c r="G141" s="16">
        <v>500.35899999999998</v>
      </c>
      <c r="H141" s="16">
        <v>5.7222999999999997</v>
      </c>
      <c r="I141" s="16">
        <v>35.067799999999998</v>
      </c>
      <c r="J141" s="35">
        <v>20.408163265306122</v>
      </c>
      <c r="K141" s="35">
        <v>7.2153753182300777</v>
      </c>
      <c r="L141" s="16"/>
      <c r="M141" s="28"/>
      <c r="N141" s="28"/>
      <c r="O141" s="16"/>
      <c r="P141" s="28"/>
      <c r="Q141" s="28"/>
      <c r="R141" s="20"/>
      <c r="S141" s="16"/>
      <c r="T141" s="16"/>
    </row>
    <row r="142" spans="1:20" ht="14.25" customHeight="1" x14ac:dyDescent="0.55000000000000004">
      <c r="A142" s="13" t="s">
        <v>73</v>
      </c>
      <c r="B142" s="13">
        <v>-70.829499999999996</v>
      </c>
      <c r="C142" s="13">
        <f t="shared" ref="C142:C154" si="13">39+37.18/60</f>
        <v>39.619666666666667</v>
      </c>
      <c r="D142" s="13">
        <v>16</v>
      </c>
      <c r="E142" s="13">
        <v>24</v>
      </c>
      <c r="F142" s="13">
        <v>2.1880000000000002</v>
      </c>
      <c r="G142" s="13">
        <v>2.1709999999999998</v>
      </c>
      <c r="H142" s="13">
        <v>23.373699999999999</v>
      </c>
      <c r="I142" s="13">
        <v>32.524700000000003</v>
      </c>
      <c r="J142" s="29">
        <v>14.980158730158731</v>
      </c>
      <c r="K142" s="29">
        <v>1.0221781700825943</v>
      </c>
      <c r="M142" s="17"/>
      <c r="N142" s="17"/>
      <c r="P142" s="17"/>
      <c r="Q142" s="17"/>
      <c r="R142" s="18"/>
    </row>
    <row r="143" spans="1:20" ht="14.25" customHeight="1" x14ac:dyDescent="0.55000000000000004">
      <c r="A143" s="13" t="s">
        <v>73</v>
      </c>
      <c r="B143" s="13">
        <v>-70.829499999999996</v>
      </c>
      <c r="C143" s="13">
        <f t="shared" si="13"/>
        <v>39.619666666666667</v>
      </c>
      <c r="D143" s="13">
        <v>16</v>
      </c>
      <c r="E143" s="13">
        <v>18</v>
      </c>
      <c r="F143" s="13">
        <v>10.018000000000001</v>
      </c>
      <c r="G143" s="13">
        <v>9.9410000000000007</v>
      </c>
      <c r="H143" s="13">
        <v>18.543399999999998</v>
      </c>
      <c r="I143" s="13">
        <v>32.8842</v>
      </c>
      <c r="J143" s="29">
        <v>8.3900226757369616</v>
      </c>
      <c r="K143" s="29">
        <v>0.24051251060766982</v>
      </c>
      <c r="M143" s="17"/>
      <c r="N143" s="17"/>
      <c r="P143" s="17"/>
      <c r="Q143" s="17"/>
      <c r="R143" s="18"/>
    </row>
    <row r="144" spans="1:20" ht="14.25" customHeight="1" x14ac:dyDescent="0.55000000000000004">
      <c r="A144" s="13" t="s">
        <v>73</v>
      </c>
      <c r="B144" s="13">
        <v>-70.829499999999996</v>
      </c>
      <c r="C144" s="13">
        <f t="shared" si="13"/>
        <v>39.619666666666667</v>
      </c>
      <c r="D144" s="13">
        <v>16</v>
      </c>
      <c r="E144" s="13">
        <v>16</v>
      </c>
      <c r="F144" s="13">
        <v>20.414999999999999</v>
      </c>
      <c r="G144" s="13">
        <v>20.257999999999999</v>
      </c>
      <c r="H144" s="13">
        <v>15.912000000000001</v>
      </c>
      <c r="I144" s="13">
        <v>33.545000000000002</v>
      </c>
      <c r="J144" s="29">
        <v>8.4467120181405893</v>
      </c>
      <c r="K144" s="29">
        <v>0.72153753182300751</v>
      </c>
      <c r="M144" s="17"/>
      <c r="N144" s="17"/>
      <c r="P144" s="17"/>
      <c r="Q144" s="17"/>
      <c r="R144" s="18"/>
    </row>
    <row r="145" spans="1:20" ht="14.25" customHeight="1" x14ac:dyDescent="0.55000000000000004">
      <c r="A145" s="13" t="s">
        <v>73</v>
      </c>
      <c r="B145" s="13">
        <v>-70.829499999999996</v>
      </c>
      <c r="C145" s="13">
        <f t="shared" si="13"/>
        <v>39.619666666666667</v>
      </c>
      <c r="D145" s="13">
        <v>16</v>
      </c>
      <c r="E145" s="13">
        <v>14</v>
      </c>
      <c r="F145" s="13">
        <v>32.415999999999997</v>
      </c>
      <c r="G145" s="13">
        <v>32.165999999999997</v>
      </c>
      <c r="H145" s="13">
        <v>12.921099999999999</v>
      </c>
      <c r="I145" s="13">
        <v>33.8752</v>
      </c>
      <c r="J145" s="29">
        <v>19.288548752834465</v>
      </c>
      <c r="K145" s="29">
        <v>5.4716596163244784</v>
      </c>
      <c r="M145" s="17"/>
      <c r="N145" s="17"/>
      <c r="P145" s="17"/>
      <c r="Q145" s="17"/>
      <c r="R145" s="18"/>
    </row>
    <row r="146" spans="1:20" ht="14.25" customHeight="1" x14ac:dyDescent="0.55000000000000004">
      <c r="A146" s="13" t="s">
        <v>73</v>
      </c>
      <c r="B146" s="13">
        <v>-70.829499999999996</v>
      </c>
      <c r="C146" s="13">
        <f t="shared" si="13"/>
        <v>39.619666666666667</v>
      </c>
      <c r="D146" s="13">
        <v>16</v>
      </c>
      <c r="E146" s="13">
        <v>12</v>
      </c>
      <c r="F146" s="13">
        <v>40.707000000000001</v>
      </c>
      <c r="G146" s="13">
        <v>40.392000000000003</v>
      </c>
      <c r="H146" s="13">
        <v>11.438800000000001</v>
      </c>
      <c r="I146" s="13">
        <v>33.911900000000003</v>
      </c>
      <c r="J146" s="29">
        <v>24.333900226757372</v>
      </c>
      <c r="K146" s="29">
        <v>5.471659616324458</v>
      </c>
      <c r="M146" s="17"/>
      <c r="N146" s="17"/>
      <c r="P146" s="17"/>
      <c r="Q146" s="17"/>
      <c r="R146" s="18"/>
    </row>
    <row r="147" spans="1:20" ht="14.25" customHeight="1" x14ac:dyDescent="0.55000000000000004">
      <c r="A147" s="13" t="s">
        <v>73</v>
      </c>
      <c r="B147" s="13">
        <v>-70.829499999999996</v>
      </c>
      <c r="C147" s="13">
        <f t="shared" si="13"/>
        <v>39.619666666666667</v>
      </c>
      <c r="D147" s="13">
        <v>16</v>
      </c>
      <c r="E147" s="13">
        <v>10</v>
      </c>
      <c r="F147" s="13">
        <v>60.588999999999999</v>
      </c>
      <c r="G147" s="13">
        <v>60.118000000000002</v>
      </c>
      <c r="H147" s="13">
        <v>12.928800000000001</v>
      </c>
      <c r="I147" s="13">
        <v>34.839399999999998</v>
      </c>
      <c r="J147" s="29">
        <v>15.617913832199545</v>
      </c>
      <c r="K147" s="29">
        <v>11.825198438210405</v>
      </c>
      <c r="M147" s="17"/>
      <c r="N147" s="17"/>
      <c r="P147" s="17"/>
      <c r="Q147" s="17"/>
      <c r="R147" s="18"/>
    </row>
    <row r="148" spans="1:20" ht="14.25" customHeight="1" x14ac:dyDescent="0.55000000000000004">
      <c r="A148" s="13" t="s">
        <v>73</v>
      </c>
      <c r="B148" s="13">
        <v>-70.829499999999996</v>
      </c>
      <c r="C148" s="13">
        <f t="shared" si="13"/>
        <v>39.619666666666667</v>
      </c>
      <c r="D148" s="13">
        <v>16</v>
      </c>
      <c r="E148" s="13">
        <v>8</v>
      </c>
      <c r="F148" s="13">
        <v>80.873999999999995</v>
      </c>
      <c r="G148" s="13">
        <v>80.241</v>
      </c>
      <c r="H148" s="13">
        <v>14.873100000000001</v>
      </c>
      <c r="I148" s="13">
        <v>35.731900000000003</v>
      </c>
      <c r="J148" s="29">
        <v>8.3191609977324266</v>
      </c>
      <c r="K148" s="29">
        <v>4.1889262264169043</v>
      </c>
      <c r="M148" s="17"/>
      <c r="N148" s="17"/>
      <c r="P148" s="17"/>
      <c r="Q148" s="17"/>
      <c r="R148" s="18"/>
    </row>
    <row r="149" spans="1:20" ht="14.25" customHeight="1" x14ac:dyDescent="0.55000000000000004">
      <c r="A149" s="13" t="s">
        <v>73</v>
      </c>
      <c r="B149" s="13">
        <v>-70.829499999999996</v>
      </c>
      <c r="C149" s="13">
        <f t="shared" si="13"/>
        <v>39.619666666666667</v>
      </c>
      <c r="D149" s="13">
        <v>16</v>
      </c>
      <c r="E149" s="13">
        <v>6</v>
      </c>
      <c r="F149" s="13">
        <v>101.056</v>
      </c>
      <c r="G149" s="13">
        <v>100.26</v>
      </c>
      <c r="H149" s="13">
        <v>13.8969</v>
      </c>
      <c r="I149" s="13">
        <v>35.615299999999998</v>
      </c>
      <c r="J149" s="29">
        <v>13.917233560090702</v>
      </c>
      <c r="K149" s="29">
        <v>5.0507627227610534</v>
      </c>
      <c r="M149" s="17"/>
      <c r="N149" s="17"/>
      <c r="P149" s="17"/>
      <c r="Q149" s="17"/>
      <c r="R149" s="18"/>
    </row>
    <row r="150" spans="1:20" ht="14.25" customHeight="1" x14ac:dyDescent="0.55000000000000004">
      <c r="A150" s="13" t="s">
        <v>73</v>
      </c>
      <c r="B150" s="13">
        <v>-70.829499999999996</v>
      </c>
      <c r="C150" s="13">
        <f t="shared" si="13"/>
        <v>39.619666666666667</v>
      </c>
      <c r="D150" s="13">
        <v>16</v>
      </c>
      <c r="E150" s="13">
        <v>5</v>
      </c>
      <c r="F150" s="13">
        <v>121.246</v>
      </c>
      <c r="G150" s="13">
        <v>120.286</v>
      </c>
      <c r="H150" s="13">
        <v>13.504099999999999</v>
      </c>
      <c r="I150" s="13">
        <v>35.567900000000002</v>
      </c>
      <c r="J150" s="29">
        <v>10.78514739229025</v>
      </c>
      <c r="K150" s="29">
        <v>7.4358451196204367</v>
      </c>
      <c r="M150" s="17"/>
      <c r="N150" s="17"/>
      <c r="P150" s="17"/>
      <c r="Q150" s="17"/>
      <c r="R150" s="18"/>
    </row>
    <row r="151" spans="1:20" ht="14.25" customHeight="1" x14ac:dyDescent="0.55000000000000004">
      <c r="A151" s="13" t="s">
        <v>73</v>
      </c>
      <c r="B151" s="13">
        <v>-70.829499999999996</v>
      </c>
      <c r="C151" s="13">
        <f t="shared" si="13"/>
        <v>39.619666666666667</v>
      </c>
      <c r="D151" s="13">
        <v>16</v>
      </c>
      <c r="E151" s="13">
        <v>4</v>
      </c>
      <c r="F151" s="13">
        <v>151.22800000000001</v>
      </c>
      <c r="G151" s="13">
        <v>150.01900000000001</v>
      </c>
      <c r="H151" s="13">
        <v>13.5405</v>
      </c>
      <c r="I151" s="13">
        <v>35.662700000000001</v>
      </c>
      <c r="J151" s="29">
        <v>18.098072562358276</v>
      </c>
      <c r="K151" s="29">
        <v>15.493014224977362</v>
      </c>
      <c r="M151" s="17"/>
      <c r="N151" s="17"/>
      <c r="P151" s="17"/>
      <c r="Q151" s="17"/>
      <c r="R151" s="18"/>
    </row>
    <row r="152" spans="1:20" ht="14.25" customHeight="1" x14ac:dyDescent="0.55000000000000004">
      <c r="A152" s="13" t="s">
        <v>73</v>
      </c>
      <c r="B152" s="13">
        <v>-70.829499999999996</v>
      </c>
      <c r="C152" s="13">
        <f t="shared" si="13"/>
        <v>39.619666666666667</v>
      </c>
      <c r="D152" s="13">
        <v>16</v>
      </c>
      <c r="E152" s="13">
        <v>3</v>
      </c>
      <c r="F152" s="13">
        <v>201.50399999999999</v>
      </c>
      <c r="G152" s="13">
        <v>199.869</v>
      </c>
      <c r="H152" s="13">
        <v>12.1579</v>
      </c>
      <c r="I152" s="13">
        <v>35.549300000000002</v>
      </c>
      <c r="J152" s="29">
        <v>11.054421768707481</v>
      </c>
      <c r="K152" s="29">
        <v>4.8904210490226143</v>
      </c>
      <c r="M152" s="17"/>
      <c r="N152" s="17"/>
      <c r="P152" s="17"/>
      <c r="Q152" s="17"/>
      <c r="R152" s="18"/>
    </row>
    <row r="153" spans="1:20" ht="14.25" customHeight="1" x14ac:dyDescent="0.55000000000000004">
      <c r="A153" s="13" t="s">
        <v>73</v>
      </c>
      <c r="B153" s="13">
        <v>-70.829499999999996</v>
      </c>
      <c r="C153" s="13">
        <f t="shared" si="13"/>
        <v>39.619666666666667</v>
      </c>
      <c r="D153" s="13">
        <v>16</v>
      </c>
      <c r="E153" s="13">
        <v>2</v>
      </c>
      <c r="F153" s="13">
        <v>252.19399999999999</v>
      </c>
      <c r="G153" s="13">
        <v>250.11699999999999</v>
      </c>
      <c r="H153" s="13">
        <v>10.4976</v>
      </c>
      <c r="I153" s="13">
        <v>35.347999999999999</v>
      </c>
      <c r="J153" s="29">
        <v>7.5255102040816322</v>
      </c>
      <c r="K153" s="29">
        <v>0.54115314886725585</v>
      </c>
      <c r="M153" s="17"/>
      <c r="N153" s="17"/>
      <c r="P153" s="17"/>
      <c r="Q153" s="17"/>
      <c r="R153" s="18"/>
    </row>
    <row r="154" spans="1:20" ht="14.25" customHeight="1" x14ac:dyDescent="0.55000000000000004">
      <c r="A154" s="16" t="s">
        <v>73</v>
      </c>
      <c r="B154" s="13">
        <v>-70.829499999999996</v>
      </c>
      <c r="C154" s="13">
        <f t="shared" si="13"/>
        <v>39.619666666666667</v>
      </c>
      <c r="D154" s="16">
        <v>16</v>
      </c>
      <c r="E154" s="16">
        <v>1</v>
      </c>
      <c r="F154" s="16">
        <v>302.40499999999997</v>
      </c>
      <c r="G154" s="16">
        <v>299.87799999999999</v>
      </c>
      <c r="H154" s="16">
        <v>9.1157000000000004</v>
      </c>
      <c r="I154" s="16">
        <v>35.211500000000001</v>
      </c>
      <c r="J154" s="35">
        <v>9.0136054421768712</v>
      </c>
      <c r="K154" s="35">
        <v>4.7300793752841592</v>
      </c>
      <c r="L154" s="16"/>
      <c r="M154" s="28"/>
      <c r="N154" s="28"/>
      <c r="O154" s="16"/>
      <c r="P154" s="28"/>
      <c r="Q154" s="28"/>
      <c r="R154" s="20"/>
      <c r="S154" s="16"/>
      <c r="T154" s="16"/>
    </row>
    <row r="155" spans="1:20" ht="14.25" customHeight="1" x14ac:dyDescent="0.55000000000000004">
      <c r="A155" s="13"/>
      <c r="D155" s="13"/>
    </row>
    <row r="156" spans="1:20" ht="14.25" customHeight="1" x14ac:dyDescent="0.55000000000000004">
      <c r="A156" s="13"/>
      <c r="D156" s="13"/>
    </row>
    <row r="157" spans="1:20" ht="14.25" customHeight="1" x14ac:dyDescent="0.55000000000000004">
      <c r="A157" s="13"/>
      <c r="D157" s="13"/>
    </row>
    <row r="158" spans="1:20" ht="14.25" customHeight="1" x14ac:dyDescent="0.55000000000000004">
      <c r="A158" s="13"/>
      <c r="D158" s="13"/>
    </row>
    <row r="159" spans="1:20" ht="14.25" customHeight="1" x14ac:dyDescent="0.55000000000000004">
      <c r="A159" s="13"/>
      <c r="D159" s="13"/>
    </row>
    <row r="160" spans="1:20" ht="14.25" customHeight="1" x14ac:dyDescent="0.55000000000000004">
      <c r="A160" s="13"/>
    </row>
    <row r="161" spans="1:1" ht="14.25" customHeight="1" x14ac:dyDescent="0.55000000000000004">
      <c r="A161" s="13"/>
    </row>
    <row r="162" spans="1:1" ht="14.25" customHeight="1" x14ac:dyDescent="0.55000000000000004">
      <c r="A162" s="13"/>
    </row>
    <row r="163" spans="1:1" ht="14.25" customHeight="1" x14ac:dyDescent="0.55000000000000004">
      <c r="A163" s="13"/>
    </row>
    <row r="164" spans="1:1" ht="14.25" customHeight="1" x14ac:dyDescent="0.55000000000000004">
      <c r="A164" s="13"/>
    </row>
    <row r="165" spans="1:1" ht="14.25" customHeight="1" x14ac:dyDescent="0.55000000000000004">
      <c r="A165" s="13"/>
    </row>
    <row r="166" spans="1:1" ht="14.25" customHeight="1" x14ac:dyDescent="0.55000000000000004">
      <c r="A166" s="13"/>
    </row>
    <row r="167" spans="1:1" ht="14.25" customHeight="1" x14ac:dyDescent="0.55000000000000004">
      <c r="A167" s="13"/>
    </row>
    <row r="168" spans="1:1" ht="14.25" customHeight="1" x14ac:dyDescent="0.55000000000000004">
      <c r="A168" s="13"/>
    </row>
    <row r="169" spans="1:1" ht="14.25" customHeight="1" x14ac:dyDescent="0.55000000000000004">
      <c r="A169" s="13"/>
    </row>
    <row r="170" spans="1:1" ht="14.25" customHeight="1" x14ac:dyDescent="0.55000000000000004">
      <c r="A170" s="13"/>
    </row>
    <row r="171" spans="1:1" ht="14.25" customHeight="1" x14ac:dyDescent="0.55000000000000004">
      <c r="A171" s="13"/>
    </row>
    <row r="172" spans="1:1" ht="14.25" customHeight="1" x14ac:dyDescent="0.55000000000000004">
      <c r="A172" s="13"/>
    </row>
    <row r="173" spans="1:1" ht="14.25" customHeight="1" x14ac:dyDescent="0.55000000000000004">
      <c r="A173" s="13"/>
    </row>
    <row r="174" spans="1:1" ht="14.25" customHeight="1" x14ac:dyDescent="0.55000000000000004">
      <c r="A174" s="13"/>
    </row>
    <row r="175" spans="1:1" ht="14.25" customHeight="1" x14ac:dyDescent="0.55000000000000004">
      <c r="A175" s="13"/>
    </row>
    <row r="176" spans="1:1" ht="14.25" customHeight="1" x14ac:dyDescent="0.55000000000000004">
      <c r="A176" s="13"/>
    </row>
    <row r="177" spans="1:1" ht="14.25" customHeight="1" x14ac:dyDescent="0.55000000000000004">
      <c r="A177" s="13"/>
    </row>
    <row r="178" spans="1:1" ht="14.25" customHeight="1" x14ac:dyDescent="0.55000000000000004">
      <c r="A178" s="13"/>
    </row>
    <row r="179" spans="1:1" ht="14.25" customHeight="1" x14ac:dyDescent="0.55000000000000004">
      <c r="A179" s="13"/>
    </row>
    <row r="180" spans="1:1" ht="14.25" customHeight="1" x14ac:dyDescent="0.55000000000000004">
      <c r="A180" s="13"/>
    </row>
    <row r="181" spans="1:1" ht="14.25" customHeight="1" x14ac:dyDescent="0.55000000000000004">
      <c r="A181" s="13"/>
    </row>
    <row r="182" spans="1:1" ht="14.25" customHeight="1" x14ac:dyDescent="0.55000000000000004">
      <c r="A182" s="13"/>
    </row>
    <row r="183" spans="1:1" ht="14.25" customHeight="1" x14ac:dyDescent="0.55000000000000004">
      <c r="A183" s="13"/>
    </row>
    <row r="184" spans="1:1" ht="14.25" customHeight="1" x14ac:dyDescent="0.55000000000000004">
      <c r="A184" s="13"/>
    </row>
    <row r="185" spans="1:1" ht="14.25" customHeight="1" x14ac:dyDescent="0.55000000000000004">
      <c r="A185" s="13"/>
    </row>
    <row r="186" spans="1:1" ht="14.25" customHeight="1" x14ac:dyDescent="0.55000000000000004">
      <c r="A186" s="13"/>
    </row>
    <row r="187" spans="1:1" ht="14.25" customHeight="1" x14ac:dyDescent="0.55000000000000004">
      <c r="A187" s="13"/>
    </row>
    <row r="188" spans="1:1" ht="14.25" customHeight="1" x14ac:dyDescent="0.55000000000000004">
      <c r="A188" s="13"/>
    </row>
    <row r="189" spans="1:1" ht="14.25" customHeight="1" x14ac:dyDescent="0.55000000000000004">
      <c r="A189" s="13"/>
    </row>
    <row r="190" spans="1:1" ht="14.25" customHeight="1" x14ac:dyDescent="0.55000000000000004">
      <c r="A190" s="13"/>
    </row>
    <row r="191" spans="1:1" ht="14.25" customHeight="1" x14ac:dyDescent="0.55000000000000004">
      <c r="A191" s="13"/>
    </row>
    <row r="192" spans="1:1" ht="14.25" customHeight="1" x14ac:dyDescent="0.55000000000000004">
      <c r="A192" s="13"/>
    </row>
    <row r="193" spans="1:1" ht="14.25" customHeight="1" x14ac:dyDescent="0.55000000000000004">
      <c r="A193" s="13"/>
    </row>
    <row r="194" spans="1:1" ht="14.25" customHeight="1" x14ac:dyDescent="0.55000000000000004">
      <c r="A194" s="13"/>
    </row>
    <row r="195" spans="1:1" ht="14.25" customHeight="1" x14ac:dyDescent="0.55000000000000004">
      <c r="A195" s="13"/>
    </row>
    <row r="196" spans="1:1" ht="14.25" customHeight="1" x14ac:dyDescent="0.55000000000000004">
      <c r="A196" s="13"/>
    </row>
    <row r="197" spans="1:1" ht="14.25" customHeight="1" x14ac:dyDescent="0.55000000000000004">
      <c r="A197" s="13"/>
    </row>
    <row r="198" spans="1:1" ht="14.25" customHeight="1" x14ac:dyDescent="0.55000000000000004">
      <c r="A198" s="13"/>
    </row>
    <row r="199" spans="1:1" ht="14.25" customHeight="1" x14ac:dyDescent="0.55000000000000004">
      <c r="A199" s="13"/>
    </row>
    <row r="200" spans="1:1" ht="14.25" customHeight="1" x14ac:dyDescent="0.55000000000000004">
      <c r="A200" s="13"/>
    </row>
    <row r="201" spans="1:1" ht="14.25" customHeight="1" x14ac:dyDescent="0.55000000000000004">
      <c r="A201" s="13"/>
    </row>
    <row r="202" spans="1:1" ht="14.25" customHeight="1" x14ac:dyDescent="0.55000000000000004">
      <c r="A202" s="13"/>
    </row>
    <row r="203" spans="1:1" ht="14.25" customHeight="1" x14ac:dyDescent="0.55000000000000004">
      <c r="A203" s="13"/>
    </row>
    <row r="204" spans="1:1" ht="14.25" customHeight="1" x14ac:dyDescent="0.55000000000000004">
      <c r="A204" s="13"/>
    </row>
    <row r="205" spans="1:1" ht="14.25" customHeight="1" x14ac:dyDescent="0.55000000000000004">
      <c r="A205" s="13"/>
    </row>
    <row r="206" spans="1:1" ht="14.25" customHeight="1" x14ac:dyDescent="0.55000000000000004">
      <c r="A206" s="13"/>
    </row>
    <row r="207" spans="1:1" ht="14.25" customHeight="1" x14ac:dyDescent="0.55000000000000004">
      <c r="A207" s="13"/>
    </row>
    <row r="208" spans="1:1" ht="14.25" customHeight="1" x14ac:dyDescent="0.55000000000000004">
      <c r="A208" s="13"/>
    </row>
    <row r="209" spans="1:1" ht="14.25" customHeight="1" x14ac:dyDescent="0.55000000000000004">
      <c r="A209" s="13"/>
    </row>
    <row r="210" spans="1:1" ht="14.25" customHeight="1" x14ac:dyDescent="0.55000000000000004">
      <c r="A210" s="13"/>
    </row>
    <row r="211" spans="1:1" ht="14.25" customHeight="1" x14ac:dyDescent="0.55000000000000004">
      <c r="A211" s="13"/>
    </row>
    <row r="212" spans="1:1" ht="14.25" customHeight="1" x14ac:dyDescent="0.55000000000000004">
      <c r="A212" s="13"/>
    </row>
    <row r="213" spans="1:1" ht="14.25" customHeight="1" x14ac:dyDescent="0.55000000000000004">
      <c r="A213" s="13"/>
    </row>
    <row r="214" spans="1:1" ht="14.25" customHeight="1" x14ac:dyDescent="0.55000000000000004">
      <c r="A214" s="13"/>
    </row>
    <row r="215" spans="1:1" ht="14.25" customHeight="1" x14ac:dyDescent="0.55000000000000004">
      <c r="A215" s="13"/>
    </row>
    <row r="216" spans="1:1" ht="14.25" customHeight="1" x14ac:dyDescent="0.55000000000000004">
      <c r="A216" s="13"/>
    </row>
    <row r="217" spans="1:1" ht="14.25" customHeight="1" x14ac:dyDescent="0.55000000000000004">
      <c r="A217" s="13"/>
    </row>
    <row r="218" spans="1:1" ht="14.25" customHeight="1" x14ac:dyDescent="0.55000000000000004">
      <c r="A218" s="13"/>
    </row>
    <row r="219" spans="1:1" ht="14.25" customHeight="1" x14ac:dyDescent="0.55000000000000004">
      <c r="A219" s="13"/>
    </row>
    <row r="220" spans="1:1" ht="14.25" customHeight="1" x14ac:dyDescent="0.55000000000000004">
      <c r="A220" s="13"/>
    </row>
    <row r="221" spans="1:1" ht="14.25" customHeight="1" x14ac:dyDescent="0.55000000000000004">
      <c r="A221" s="13"/>
    </row>
    <row r="222" spans="1:1" ht="14.25" customHeight="1" x14ac:dyDescent="0.55000000000000004">
      <c r="A222" s="13"/>
    </row>
    <row r="223" spans="1:1" ht="14.25" customHeight="1" x14ac:dyDescent="0.55000000000000004">
      <c r="A223" s="13"/>
    </row>
    <row r="224" spans="1:1" ht="14.25" customHeight="1" x14ac:dyDescent="0.55000000000000004">
      <c r="A224" s="13"/>
    </row>
    <row r="225" spans="1:1" ht="14.25" customHeight="1" x14ac:dyDescent="0.55000000000000004">
      <c r="A225" s="13"/>
    </row>
    <row r="226" spans="1:1" ht="14.25" customHeight="1" x14ac:dyDescent="0.55000000000000004">
      <c r="A226" s="13"/>
    </row>
    <row r="227" spans="1:1" ht="14.25" customHeight="1" x14ac:dyDescent="0.55000000000000004">
      <c r="A227" s="13"/>
    </row>
    <row r="228" spans="1:1" ht="14.25" customHeight="1" x14ac:dyDescent="0.55000000000000004">
      <c r="A228" s="13"/>
    </row>
    <row r="229" spans="1:1" ht="14.25" customHeight="1" x14ac:dyDescent="0.55000000000000004">
      <c r="A229" s="13"/>
    </row>
    <row r="230" spans="1:1" ht="14.25" customHeight="1" x14ac:dyDescent="0.55000000000000004">
      <c r="A230" s="13"/>
    </row>
    <row r="231" spans="1:1" ht="14.25" customHeight="1" x14ac:dyDescent="0.55000000000000004">
      <c r="A231" s="13"/>
    </row>
    <row r="232" spans="1:1" ht="14.25" customHeight="1" x14ac:dyDescent="0.55000000000000004">
      <c r="A232" s="13"/>
    </row>
    <row r="233" spans="1:1" ht="14.25" customHeight="1" x14ac:dyDescent="0.55000000000000004">
      <c r="A233" s="13"/>
    </row>
    <row r="234" spans="1:1" ht="14.25" customHeight="1" x14ac:dyDescent="0.55000000000000004">
      <c r="A234" s="13"/>
    </row>
    <row r="235" spans="1:1" ht="14.25" customHeight="1" x14ac:dyDescent="0.55000000000000004">
      <c r="A235" s="13"/>
    </row>
    <row r="236" spans="1:1" ht="14.25" customHeight="1" x14ac:dyDescent="0.55000000000000004">
      <c r="A236" s="13"/>
    </row>
    <row r="237" spans="1:1" ht="14.25" customHeight="1" x14ac:dyDescent="0.55000000000000004">
      <c r="A237" s="13"/>
    </row>
    <row r="238" spans="1:1" ht="14.25" customHeight="1" x14ac:dyDescent="0.55000000000000004">
      <c r="A238" s="13"/>
    </row>
    <row r="239" spans="1:1" ht="14.25" customHeight="1" x14ac:dyDescent="0.55000000000000004">
      <c r="A239" s="13"/>
    </row>
    <row r="240" spans="1:1" ht="14.25" customHeight="1" x14ac:dyDescent="0.55000000000000004">
      <c r="A240" s="13"/>
    </row>
    <row r="241" spans="1:1" ht="14.25" customHeight="1" x14ac:dyDescent="0.55000000000000004">
      <c r="A241" s="13"/>
    </row>
    <row r="242" spans="1:1" ht="14.25" customHeight="1" x14ac:dyDescent="0.55000000000000004">
      <c r="A242" s="13"/>
    </row>
    <row r="243" spans="1:1" ht="14.25" customHeight="1" x14ac:dyDescent="0.55000000000000004">
      <c r="A243" s="13"/>
    </row>
    <row r="244" spans="1:1" ht="14.25" customHeight="1" x14ac:dyDescent="0.55000000000000004">
      <c r="A244" s="13"/>
    </row>
    <row r="245" spans="1:1" ht="14.25" customHeight="1" x14ac:dyDescent="0.55000000000000004">
      <c r="A245" s="13"/>
    </row>
    <row r="246" spans="1:1" ht="14.25" customHeight="1" x14ac:dyDescent="0.55000000000000004">
      <c r="A246" s="13"/>
    </row>
    <row r="247" spans="1:1" ht="14.25" customHeight="1" x14ac:dyDescent="0.55000000000000004">
      <c r="A247" s="13"/>
    </row>
    <row r="248" spans="1:1" ht="14.25" customHeight="1" x14ac:dyDescent="0.55000000000000004">
      <c r="A248" s="13"/>
    </row>
    <row r="249" spans="1:1" ht="14.25" customHeight="1" x14ac:dyDescent="0.55000000000000004">
      <c r="A249" s="13"/>
    </row>
    <row r="250" spans="1:1" ht="14.25" customHeight="1" x14ac:dyDescent="0.55000000000000004">
      <c r="A250" s="13"/>
    </row>
    <row r="251" spans="1:1" ht="14.25" customHeight="1" x14ac:dyDescent="0.55000000000000004">
      <c r="A251" s="13"/>
    </row>
    <row r="252" spans="1:1" ht="14.25" customHeight="1" x14ac:dyDescent="0.55000000000000004">
      <c r="A252" s="13"/>
    </row>
    <row r="253" spans="1:1" ht="14.25" customHeight="1" x14ac:dyDescent="0.55000000000000004">
      <c r="A253" s="13"/>
    </row>
    <row r="254" spans="1:1" ht="14.25" customHeight="1" x14ac:dyDescent="0.55000000000000004">
      <c r="A254" s="13"/>
    </row>
    <row r="255" spans="1:1" ht="14.25" customHeight="1" x14ac:dyDescent="0.55000000000000004">
      <c r="A255" s="13"/>
    </row>
    <row r="256" spans="1:1" ht="14.25" customHeight="1" x14ac:dyDescent="0.55000000000000004">
      <c r="A256" s="13"/>
    </row>
    <row r="257" spans="1:1" ht="14.25" customHeight="1" x14ac:dyDescent="0.55000000000000004">
      <c r="A257" s="13"/>
    </row>
    <row r="258" spans="1:1" ht="14.25" customHeight="1" x14ac:dyDescent="0.55000000000000004">
      <c r="A258" s="13"/>
    </row>
    <row r="259" spans="1:1" ht="14.25" customHeight="1" x14ac:dyDescent="0.55000000000000004">
      <c r="A259" s="13"/>
    </row>
    <row r="260" spans="1:1" ht="14.25" customHeight="1" x14ac:dyDescent="0.55000000000000004">
      <c r="A260" s="13"/>
    </row>
    <row r="261" spans="1:1" ht="14.25" customHeight="1" x14ac:dyDescent="0.55000000000000004">
      <c r="A261" s="13"/>
    </row>
    <row r="262" spans="1:1" ht="14.25" customHeight="1" x14ac:dyDescent="0.55000000000000004">
      <c r="A262" s="13"/>
    </row>
    <row r="263" spans="1:1" ht="14.25" customHeight="1" x14ac:dyDescent="0.55000000000000004">
      <c r="A263" s="13"/>
    </row>
    <row r="264" spans="1:1" ht="14.25" customHeight="1" x14ac:dyDescent="0.55000000000000004">
      <c r="A264" s="13"/>
    </row>
    <row r="265" spans="1:1" ht="14.25" customHeight="1" x14ac:dyDescent="0.55000000000000004">
      <c r="A265" s="13"/>
    </row>
    <row r="266" spans="1:1" ht="14.25" customHeight="1" x14ac:dyDescent="0.55000000000000004">
      <c r="A266" s="13"/>
    </row>
    <row r="267" spans="1:1" ht="14.25" customHeight="1" x14ac:dyDescent="0.55000000000000004">
      <c r="A267" s="13"/>
    </row>
    <row r="268" spans="1:1" ht="14.25" customHeight="1" x14ac:dyDescent="0.55000000000000004">
      <c r="A268" s="13"/>
    </row>
    <row r="269" spans="1:1" ht="14.25" customHeight="1" x14ac:dyDescent="0.55000000000000004">
      <c r="A269" s="13"/>
    </row>
    <row r="270" spans="1:1" ht="14.25" customHeight="1" x14ac:dyDescent="0.55000000000000004">
      <c r="A270" s="13"/>
    </row>
    <row r="271" spans="1:1" ht="14.25" customHeight="1" x14ac:dyDescent="0.55000000000000004">
      <c r="A271" s="13"/>
    </row>
    <row r="272" spans="1:1" ht="14.25" customHeight="1" x14ac:dyDescent="0.55000000000000004">
      <c r="A272" s="13"/>
    </row>
    <row r="273" spans="1:1" ht="14.25" customHeight="1" x14ac:dyDescent="0.55000000000000004">
      <c r="A273" s="13"/>
    </row>
    <row r="274" spans="1:1" ht="14.25" customHeight="1" x14ac:dyDescent="0.55000000000000004">
      <c r="A274" s="13"/>
    </row>
    <row r="275" spans="1:1" ht="14.25" customHeight="1" x14ac:dyDescent="0.55000000000000004">
      <c r="A275" s="13"/>
    </row>
    <row r="276" spans="1:1" ht="14.25" customHeight="1" x14ac:dyDescent="0.55000000000000004">
      <c r="A276" s="13"/>
    </row>
    <row r="277" spans="1:1" ht="14.25" customHeight="1" x14ac:dyDescent="0.55000000000000004">
      <c r="A277" s="13"/>
    </row>
    <row r="278" spans="1:1" ht="14.25" customHeight="1" x14ac:dyDescent="0.55000000000000004">
      <c r="A278" s="13"/>
    </row>
    <row r="279" spans="1:1" ht="14.25" customHeight="1" x14ac:dyDescent="0.55000000000000004">
      <c r="A279" s="13"/>
    </row>
    <row r="280" spans="1:1" ht="14.25" customHeight="1" x14ac:dyDescent="0.55000000000000004">
      <c r="A280" s="13"/>
    </row>
    <row r="281" spans="1:1" ht="14.25" customHeight="1" x14ac:dyDescent="0.55000000000000004">
      <c r="A281" s="13"/>
    </row>
    <row r="282" spans="1:1" ht="14.25" customHeight="1" x14ac:dyDescent="0.55000000000000004">
      <c r="A282" s="13"/>
    </row>
    <row r="283" spans="1:1" ht="14.25" customHeight="1" x14ac:dyDescent="0.55000000000000004">
      <c r="A283" s="13"/>
    </row>
    <row r="284" spans="1:1" ht="14.25" customHeight="1" x14ac:dyDescent="0.55000000000000004">
      <c r="A284" s="13"/>
    </row>
    <row r="285" spans="1:1" ht="14.25" customHeight="1" x14ac:dyDescent="0.55000000000000004">
      <c r="A285" s="13"/>
    </row>
    <row r="286" spans="1:1" ht="14.25" customHeight="1" x14ac:dyDescent="0.55000000000000004">
      <c r="A286" s="13"/>
    </row>
    <row r="287" spans="1:1" ht="14.25" customHeight="1" x14ac:dyDescent="0.55000000000000004">
      <c r="A287" s="13"/>
    </row>
    <row r="288" spans="1:1" ht="14.25" customHeight="1" x14ac:dyDescent="0.55000000000000004">
      <c r="A288" s="13"/>
    </row>
    <row r="289" spans="1:1" ht="14.25" customHeight="1" x14ac:dyDescent="0.55000000000000004">
      <c r="A289" s="13"/>
    </row>
    <row r="290" spans="1:1" ht="14.25" customHeight="1" x14ac:dyDescent="0.55000000000000004">
      <c r="A290" s="13"/>
    </row>
    <row r="291" spans="1:1" ht="14.25" customHeight="1" x14ac:dyDescent="0.55000000000000004">
      <c r="A291" s="13"/>
    </row>
    <row r="292" spans="1:1" ht="14.25" customHeight="1" x14ac:dyDescent="0.55000000000000004">
      <c r="A292" s="13"/>
    </row>
    <row r="293" spans="1:1" ht="14.25" customHeight="1" x14ac:dyDescent="0.55000000000000004">
      <c r="A293" s="13"/>
    </row>
    <row r="294" spans="1:1" ht="14.25" customHeight="1" x14ac:dyDescent="0.55000000000000004">
      <c r="A294" s="13"/>
    </row>
    <row r="295" spans="1:1" ht="14.25" customHeight="1" x14ac:dyDescent="0.55000000000000004">
      <c r="A295" s="13"/>
    </row>
    <row r="296" spans="1:1" ht="14.25" customHeight="1" x14ac:dyDescent="0.55000000000000004">
      <c r="A296" s="13"/>
    </row>
    <row r="297" spans="1:1" ht="14.25" customHeight="1" x14ac:dyDescent="0.55000000000000004">
      <c r="A297" s="13"/>
    </row>
    <row r="298" spans="1:1" ht="14.25" customHeight="1" x14ac:dyDescent="0.55000000000000004">
      <c r="A298" s="13"/>
    </row>
    <row r="299" spans="1:1" ht="14.25" customHeight="1" x14ac:dyDescent="0.55000000000000004">
      <c r="A299" s="13"/>
    </row>
    <row r="300" spans="1:1" ht="14.25" customHeight="1" x14ac:dyDescent="0.55000000000000004">
      <c r="A300" s="13"/>
    </row>
    <row r="301" spans="1:1" ht="14.25" customHeight="1" x14ac:dyDescent="0.55000000000000004">
      <c r="A301" s="13"/>
    </row>
    <row r="302" spans="1:1" ht="14.25" customHeight="1" x14ac:dyDescent="0.55000000000000004">
      <c r="A302" s="13"/>
    </row>
    <row r="303" spans="1:1" ht="14.25" customHeight="1" x14ac:dyDescent="0.55000000000000004">
      <c r="A303" s="13"/>
    </row>
    <row r="304" spans="1:1" ht="14.25" customHeight="1" x14ac:dyDescent="0.55000000000000004">
      <c r="A304" s="13"/>
    </row>
    <row r="305" spans="1:1" ht="14.25" customHeight="1" x14ac:dyDescent="0.55000000000000004">
      <c r="A305" s="13"/>
    </row>
    <row r="306" spans="1:1" ht="14.25" customHeight="1" x14ac:dyDescent="0.55000000000000004">
      <c r="A306" s="13"/>
    </row>
    <row r="307" spans="1:1" ht="14.25" customHeight="1" x14ac:dyDescent="0.55000000000000004">
      <c r="A307" s="13"/>
    </row>
    <row r="308" spans="1:1" ht="14.25" customHeight="1" x14ac:dyDescent="0.55000000000000004">
      <c r="A308" s="13"/>
    </row>
    <row r="309" spans="1:1" ht="14.25" customHeight="1" x14ac:dyDescent="0.55000000000000004">
      <c r="A309" s="13"/>
    </row>
    <row r="310" spans="1:1" ht="14.25" customHeight="1" x14ac:dyDescent="0.55000000000000004">
      <c r="A310" s="13"/>
    </row>
    <row r="311" spans="1:1" ht="14.25" customHeight="1" x14ac:dyDescent="0.55000000000000004">
      <c r="A311" s="13"/>
    </row>
    <row r="312" spans="1:1" ht="14.25" customHeight="1" x14ac:dyDescent="0.55000000000000004">
      <c r="A312" s="13"/>
    </row>
    <row r="313" spans="1:1" ht="14.25" customHeight="1" x14ac:dyDescent="0.55000000000000004">
      <c r="A313" s="13"/>
    </row>
    <row r="314" spans="1:1" ht="14.25" customHeight="1" x14ac:dyDescent="0.55000000000000004">
      <c r="A314" s="13"/>
    </row>
    <row r="315" spans="1:1" ht="14.25" customHeight="1" x14ac:dyDescent="0.55000000000000004">
      <c r="A315" s="13"/>
    </row>
    <row r="316" spans="1:1" ht="14.25" customHeight="1" x14ac:dyDescent="0.55000000000000004">
      <c r="A316" s="13"/>
    </row>
    <row r="317" spans="1:1" ht="14.25" customHeight="1" x14ac:dyDescent="0.55000000000000004">
      <c r="A317" s="13"/>
    </row>
    <row r="318" spans="1:1" ht="14.25" customHeight="1" x14ac:dyDescent="0.55000000000000004">
      <c r="A318" s="13"/>
    </row>
    <row r="319" spans="1:1" ht="14.25" customHeight="1" x14ac:dyDescent="0.55000000000000004">
      <c r="A319" s="13"/>
    </row>
    <row r="320" spans="1:1" ht="14.25" customHeight="1" x14ac:dyDescent="0.55000000000000004">
      <c r="A320" s="13"/>
    </row>
    <row r="321" spans="1:1" ht="14.25" customHeight="1" x14ac:dyDescent="0.55000000000000004">
      <c r="A321" s="13"/>
    </row>
    <row r="322" spans="1:1" ht="14.25" customHeight="1" x14ac:dyDescent="0.55000000000000004">
      <c r="A322" s="13"/>
    </row>
    <row r="323" spans="1:1" ht="14.25" customHeight="1" x14ac:dyDescent="0.55000000000000004">
      <c r="A323" s="13"/>
    </row>
    <row r="324" spans="1:1" ht="14.25" customHeight="1" x14ac:dyDescent="0.55000000000000004">
      <c r="A324" s="13"/>
    </row>
    <row r="325" spans="1:1" ht="14.25" customHeight="1" x14ac:dyDescent="0.55000000000000004">
      <c r="A325" s="13"/>
    </row>
    <row r="326" spans="1:1" ht="14.25" customHeight="1" x14ac:dyDescent="0.55000000000000004">
      <c r="A326" s="13"/>
    </row>
    <row r="327" spans="1:1" ht="14.25" customHeight="1" x14ac:dyDescent="0.55000000000000004">
      <c r="A327" s="13"/>
    </row>
    <row r="328" spans="1:1" ht="14.25" customHeight="1" x14ac:dyDescent="0.55000000000000004">
      <c r="A328" s="13"/>
    </row>
    <row r="329" spans="1:1" ht="14.25" customHeight="1" x14ac:dyDescent="0.55000000000000004">
      <c r="A329" s="13"/>
    </row>
    <row r="330" spans="1:1" ht="14.25" customHeight="1" x14ac:dyDescent="0.55000000000000004">
      <c r="A330" s="13"/>
    </row>
    <row r="331" spans="1:1" ht="14.25" customHeight="1" x14ac:dyDescent="0.55000000000000004">
      <c r="A331" s="13"/>
    </row>
    <row r="332" spans="1:1" ht="14.25" customHeight="1" x14ac:dyDescent="0.55000000000000004">
      <c r="A332" s="13"/>
    </row>
    <row r="333" spans="1:1" ht="14.25" customHeight="1" x14ac:dyDescent="0.55000000000000004">
      <c r="A333" s="13"/>
    </row>
    <row r="334" spans="1:1" ht="14.25" customHeight="1" x14ac:dyDescent="0.55000000000000004">
      <c r="A334" s="13"/>
    </row>
    <row r="335" spans="1:1" ht="14.25" customHeight="1" x14ac:dyDescent="0.55000000000000004">
      <c r="A335" s="13"/>
    </row>
    <row r="336" spans="1:1" ht="14.25" customHeight="1" x14ac:dyDescent="0.55000000000000004">
      <c r="A336" s="13"/>
    </row>
    <row r="337" spans="1:1" ht="14.25" customHeight="1" x14ac:dyDescent="0.55000000000000004">
      <c r="A337" s="13"/>
    </row>
    <row r="338" spans="1:1" ht="14.25" customHeight="1" x14ac:dyDescent="0.55000000000000004">
      <c r="A338" s="13"/>
    </row>
    <row r="339" spans="1:1" ht="14.25" customHeight="1" x14ac:dyDescent="0.55000000000000004">
      <c r="A339" s="13"/>
    </row>
    <row r="340" spans="1:1" ht="14.25" customHeight="1" x14ac:dyDescent="0.55000000000000004">
      <c r="A340" s="13"/>
    </row>
    <row r="341" spans="1:1" ht="14.25" customHeight="1" x14ac:dyDescent="0.55000000000000004">
      <c r="A341" s="13"/>
    </row>
    <row r="342" spans="1:1" ht="14.25" customHeight="1" x14ac:dyDescent="0.55000000000000004">
      <c r="A342" s="13"/>
    </row>
    <row r="343" spans="1:1" ht="14.25" customHeight="1" x14ac:dyDescent="0.55000000000000004">
      <c r="A343" s="13"/>
    </row>
    <row r="344" spans="1:1" ht="14.25" customHeight="1" x14ac:dyDescent="0.55000000000000004">
      <c r="A344" s="13"/>
    </row>
    <row r="345" spans="1:1" ht="14.25" customHeight="1" x14ac:dyDescent="0.55000000000000004">
      <c r="A345" s="13"/>
    </row>
    <row r="346" spans="1:1" ht="14.25" customHeight="1" x14ac:dyDescent="0.55000000000000004">
      <c r="A346" s="13"/>
    </row>
    <row r="347" spans="1:1" ht="14.25" customHeight="1" x14ac:dyDescent="0.55000000000000004">
      <c r="A347" s="13"/>
    </row>
    <row r="348" spans="1:1" ht="14.25" customHeight="1" x14ac:dyDescent="0.55000000000000004">
      <c r="A348" s="13"/>
    </row>
    <row r="349" spans="1:1" ht="14.25" customHeight="1" x14ac:dyDescent="0.55000000000000004">
      <c r="A349" s="13"/>
    </row>
    <row r="350" spans="1:1" ht="14.25" customHeight="1" x14ac:dyDescent="0.55000000000000004">
      <c r="A350" s="13"/>
    </row>
    <row r="351" spans="1:1" ht="14.25" customHeight="1" x14ac:dyDescent="0.55000000000000004">
      <c r="A351" s="13"/>
    </row>
    <row r="352" spans="1:1" ht="14.25" customHeight="1" x14ac:dyDescent="0.55000000000000004">
      <c r="A352" s="13"/>
    </row>
    <row r="353" spans="1:1" ht="14.25" customHeight="1" x14ac:dyDescent="0.55000000000000004">
      <c r="A353" s="13"/>
    </row>
    <row r="354" spans="1:1" ht="14.25" customHeight="1" x14ac:dyDescent="0.55000000000000004">
      <c r="A354" s="13"/>
    </row>
    <row r="355" spans="1:1" ht="14.25" customHeight="1" x14ac:dyDescent="0.55000000000000004">
      <c r="A355" s="13"/>
    </row>
    <row r="356" spans="1:1" ht="14.25" customHeight="1" x14ac:dyDescent="0.55000000000000004">
      <c r="A356" s="13"/>
    </row>
    <row r="357" spans="1:1" ht="14.25" customHeight="1" x14ac:dyDescent="0.55000000000000004">
      <c r="A357" s="13"/>
    </row>
    <row r="358" spans="1:1" ht="14.25" customHeight="1" x14ac:dyDescent="0.55000000000000004">
      <c r="A358" s="13"/>
    </row>
    <row r="359" spans="1:1" ht="14.25" customHeight="1" x14ac:dyDescent="0.55000000000000004">
      <c r="A359" s="13"/>
    </row>
    <row r="360" spans="1:1" ht="14.25" customHeight="1" x14ac:dyDescent="0.55000000000000004">
      <c r="A360" s="13"/>
    </row>
    <row r="361" spans="1:1" ht="14.25" customHeight="1" x14ac:dyDescent="0.55000000000000004">
      <c r="A361" s="13"/>
    </row>
    <row r="362" spans="1:1" ht="14.25" customHeight="1" x14ac:dyDescent="0.55000000000000004">
      <c r="A362" s="13"/>
    </row>
    <row r="363" spans="1:1" ht="14.25" customHeight="1" x14ac:dyDescent="0.55000000000000004">
      <c r="A363" s="13"/>
    </row>
    <row r="364" spans="1:1" ht="14.25" customHeight="1" x14ac:dyDescent="0.55000000000000004">
      <c r="A364" s="13"/>
    </row>
    <row r="365" spans="1:1" ht="14.25" customHeight="1" x14ac:dyDescent="0.55000000000000004">
      <c r="A365" s="13"/>
    </row>
    <row r="366" spans="1:1" ht="14.25" customHeight="1" x14ac:dyDescent="0.55000000000000004">
      <c r="A366" s="13"/>
    </row>
    <row r="367" spans="1:1" ht="14.25" customHeight="1" x14ac:dyDescent="0.55000000000000004">
      <c r="A367" s="13"/>
    </row>
    <row r="368" spans="1:1" ht="14.25" customHeight="1" x14ac:dyDescent="0.55000000000000004">
      <c r="A368" s="13"/>
    </row>
    <row r="369" spans="1:1" ht="14.25" customHeight="1" x14ac:dyDescent="0.55000000000000004">
      <c r="A369" s="13"/>
    </row>
    <row r="370" spans="1:1" ht="14.25" customHeight="1" x14ac:dyDescent="0.55000000000000004">
      <c r="A370" s="13"/>
    </row>
    <row r="371" spans="1:1" ht="14.25" customHeight="1" x14ac:dyDescent="0.55000000000000004">
      <c r="A371" s="13"/>
    </row>
    <row r="372" spans="1:1" ht="14.25" customHeight="1" x14ac:dyDescent="0.55000000000000004">
      <c r="A372" s="13"/>
    </row>
    <row r="373" spans="1:1" ht="14.25" customHeight="1" x14ac:dyDescent="0.55000000000000004">
      <c r="A373" s="13"/>
    </row>
    <row r="374" spans="1:1" ht="14.25" customHeight="1" x14ac:dyDescent="0.55000000000000004">
      <c r="A374" s="13"/>
    </row>
    <row r="375" spans="1:1" ht="14.25" customHeight="1" x14ac:dyDescent="0.55000000000000004">
      <c r="A375" s="13"/>
    </row>
    <row r="376" spans="1:1" ht="14.25" customHeight="1" x14ac:dyDescent="0.55000000000000004">
      <c r="A376" s="13"/>
    </row>
    <row r="377" spans="1:1" ht="14.25" customHeight="1" x14ac:dyDescent="0.55000000000000004">
      <c r="A377" s="13"/>
    </row>
    <row r="378" spans="1:1" ht="14.25" customHeight="1" x14ac:dyDescent="0.55000000000000004">
      <c r="A378" s="13"/>
    </row>
    <row r="379" spans="1:1" ht="14.25" customHeight="1" x14ac:dyDescent="0.55000000000000004">
      <c r="A379" s="13"/>
    </row>
    <row r="380" spans="1:1" ht="14.25" customHeight="1" x14ac:dyDescent="0.55000000000000004">
      <c r="A380" s="13"/>
    </row>
    <row r="381" spans="1:1" ht="14.25" customHeight="1" x14ac:dyDescent="0.55000000000000004">
      <c r="A381" s="13"/>
    </row>
    <row r="382" spans="1:1" ht="14.25" customHeight="1" x14ac:dyDescent="0.55000000000000004">
      <c r="A382" s="13"/>
    </row>
    <row r="383" spans="1:1" ht="14.25" customHeight="1" x14ac:dyDescent="0.55000000000000004">
      <c r="A383" s="13"/>
    </row>
    <row r="384" spans="1:1" ht="14.25" customHeight="1" x14ac:dyDescent="0.55000000000000004">
      <c r="A384" s="13"/>
    </row>
    <row r="385" spans="1:1" ht="14.25" customHeight="1" x14ac:dyDescent="0.55000000000000004">
      <c r="A385" s="13"/>
    </row>
    <row r="386" spans="1:1" ht="14.25" customHeight="1" x14ac:dyDescent="0.55000000000000004">
      <c r="A386" s="13"/>
    </row>
    <row r="387" spans="1:1" ht="14.25" customHeight="1" x14ac:dyDescent="0.55000000000000004">
      <c r="A387" s="13"/>
    </row>
    <row r="388" spans="1:1" ht="14.25" customHeight="1" x14ac:dyDescent="0.55000000000000004">
      <c r="A388" s="13"/>
    </row>
    <row r="389" spans="1:1" ht="14.25" customHeight="1" x14ac:dyDescent="0.55000000000000004">
      <c r="A389" s="13"/>
    </row>
    <row r="390" spans="1:1" ht="14.25" customHeight="1" x14ac:dyDescent="0.55000000000000004">
      <c r="A390" s="13"/>
    </row>
    <row r="391" spans="1:1" ht="14.25" customHeight="1" x14ac:dyDescent="0.55000000000000004">
      <c r="A391" s="13"/>
    </row>
    <row r="392" spans="1:1" ht="14.25" customHeight="1" x14ac:dyDescent="0.55000000000000004">
      <c r="A392" s="13"/>
    </row>
    <row r="393" spans="1:1" ht="14.25" customHeight="1" x14ac:dyDescent="0.55000000000000004">
      <c r="A393" s="13"/>
    </row>
    <row r="394" spans="1:1" ht="14.25" customHeight="1" x14ac:dyDescent="0.55000000000000004">
      <c r="A394" s="13"/>
    </row>
    <row r="395" spans="1:1" ht="14.25" customHeight="1" x14ac:dyDescent="0.55000000000000004">
      <c r="A395" s="13"/>
    </row>
    <row r="396" spans="1:1" ht="14.25" customHeight="1" x14ac:dyDescent="0.55000000000000004">
      <c r="A396" s="13"/>
    </row>
    <row r="397" spans="1:1" ht="14.25" customHeight="1" x14ac:dyDescent="0.55000000000000004">
      <c r="A397" s="13"/>
    </row>
    <row r="398" spans="1:1" ht="14.25" customHeight="1" x14ac:dyDescent="0.55000000000000004">
      <c r="A398" s="13"/>
    </row>
    <row r="399" spans="1:1" ht="14.25" customHeight="1" x14ac:dyDescent="0.55000000000000004">
      <c r="A399" s="13"/>
    </row>
    <row r="400" spans="1:1" ht="14.25" customHeight="1" x14ac:dyDescent="0.55000000000000004">
      <c r="A400" s="13"/>
    </row>
    <row r="401" spans="1:1" ht="14.25" customHeight="1" x14ac:dyDescent="0.55000000000000004">
      <c r="A401" s="13"/>
    </row>
    <row r="402" spans="1:1" ht="14.25" customHeight="1" x14ac:dyDescent="0.55000000000000004">
      <c r="A402" s="13"/>
    </row>
    <row r="403" spans="1:1" ht="14.25" customHeight="1" x14ac:dyDescent="0.55000000000000004">
      <c r="A403" s="13"/>
    </row>
    <row r="404" spans="1:1" ht="14.25" customHeight="1" x14ac:dyDescent="0.55000000000000004">
      <c r="A404" s="13"/>
    </row>
    <row r="405" spans="1:1" ht="14.25" customHeight="1" x14ac:dyDescent="0.55000000000000004">
      <c r="A405" s="13"/>
    </row>
    <row r="406" spans="1:1" ht="14.25" customHeight="1" x14ac:dyDescent="0.55000000000000004">
      <c r="A406" s="13"/>
    </row>
    <row r="407" spans="1:1" ht="14.25" customHeight="1" x14ac:dyDescent="0.55000000000000004">
      <c r="A407" s="13"/>
    </row>
    <row r="408" spans="1:1" ht="14.25" customHeight="1" x14ac:dyDescent="0.55000000000000004">
      <c r="A408" s="13"/>
    </row>
    <row r="409" spans="1:1" ht="14.25" customHeight="1" x14ac:dyDescent="0.55000000000000004">
      <c r="A409" s="13"/>
    </row>
    <row r="410" spans="1:1" ht="14.25" customHeight="1" x14ac:dyDescent="0.55000000000000004">
      <c r="A410" s="13"/>
    </row>
    <row r="411" spans="1:1" ht="14.25" customHeight="1" x14ac:dyDescent="0.55000000000000004">
      <c r="A411" s="13"/>
    </row>
    <row r="412" spans="1:1" ht="14.25" customHeight="1" x14ac:dyDescent="0.55000000000000004">
      <c r="A412" s="13"/>
    </row>
    <row r="413" spans="1:1" ht="14.25" customHeight="1" x14ac:dyDescent="0.55000000000000004">
      <c r="A413" s="13"/>
    </row>
    <row r="414" spans="1:1" ht="14.25" customHeight="1" x14ac:dyDescent="0.55000000000000004">
      <c r="A414" s="13"/>
    </row>
    <row r="415" spans="1:1" ht="14.25" customHeight="1" x14ac:dyDescent="0.55000000000000004">
      <c r="A415" s="13"/>
    </row>
    <row r="416" spans="1:1" ht="14.25" customHeight="1" x14ac:dyDescent="0.55000000000000004">
      <c r="A416" s="13"/>
    </row>
    <row r="417" spans="1:1" ht="14.25" customHeight="1" x14ac:dyDescent="0.55000000000000004">
      <c r="A417" s="13"/>
    </row>
    <row r="418" spans="1:1" ht="14.25" customHeight="1" x14ac:dyDescent="0.55000000000000004">
      <c r="A418" s="13"/>
    </row>
    <row r="419" spans="1:1" ht="14.25" customHeight="1" x14ac:dyDescent="0.55000000000000004">
      <c r="A419" s="13"/>
    </row>
    <row r="420" spans="1:1" ht="14.25" customHeight="1" x14ac:dyDescent="0.55000000000000004">
      <c r="A420" s="13"/>
    </row>
    <row r="421" spans="1:1" ht="14.25" customHeight="1" x14ac:dyDescent="0.55000000000000004">
      <c r="A421" s="13"/>
    </row>
    <row r="422" spans="1:1" ht="14.25" customHeight="1" x14ac:dyDescent="0.55000000000000004">
      <c r="A422" s="13"/>
    </row>
    <row r="423" spans="1:1" ht="14.25" customHeight="1" x14ac:dyDescent="0.55000000000000004">
      <c r="A423" s="13"/>
    </row>
    <row r="424" spans="1:1" ht="14.25" customHeight="1" x14ac:dyDescent="0.55000000000000004">
      <c r="A424" s="13"/>
    </row>
    <row r="425" spans="1:1" ht="14.25" customHeight="1" x14ac:dyDescent="0.55000000000000004">
      <c r="A425" s="13"/>
    </row>
    <row r="426" spans="1:1" ht="14.25" customHeight="1" x14ac:dyDescent="0.55000000000000004">
      <c r="A426" s="13"/>
    </row>
    <row r="427" spans="1:1" ht="14.25" customHeight="1" x14ac:dyDescent="0.55000000000000004">
      <c r="A427" s="13"/>
    </row>
    <row r="428" spans="1:1" ht="14.25" customHeight="1" x14ac:dyDescent="0.55000000000000004">
      <c r="A428" s="13"/>
    </row>
    <row r="429" spans="1:1" ht="14.25" customHeight="1" x14ac:dyDescent="0.55000000000000004">
      <c r="A429" s="13"/>
    </row>
    <row r="430" spans="1:1" ht="14.25" customHeight="1" x14ac:dyDescent="0.55000000000000004">
      <c r="A430" s="13"/>
    </row>
    <row r="431" spans="1:1" ht="14.25" customHeight="1" x14ac:dyDescent="0.55000000000000004">
      <c r="A431" s="13"/>
    </row>
    <row r="432" spans="1:1" ht="14.25" customHeight="1" x14ac:dyDescent="0.55000000000000004">
      <c r="A432" s="13"/>
    </row>
    <row r="433" spans="1:1" ht="14.25" customHeight="1" x14ac:dyDescent="0.55000000000000004">
      <c r="A433" s="13"/>
    </row>
    <row r="434" spans="1:1" ht="14.25" customHeight="1" x14ac:dyDescent="0.55000000000000004">
      <c r="A434" s="13"/>
    </row>
    <row r="435" spans="1:1" ht="14.25" customHeight="1" x14ac:dyDescent="0.55000000000000004">
      <c r="A435" s="13"/>
    </row>
    <row r="436" spans="1:1" ht="14.25" customHeight="1" x14ac:dyDescent="0.55000000000000004">
      <c r="A436" s="13"/>
    </row>
    <row r="437" spans="1:1" ht="14.25" customHeight="1" x14ac:dyDescent="0.55000000000000004">
      <c r="A437" s="13"/>
    </row>
    <row r="438" spans="1:1" ht="14.25" customHeight="1" x14ac:dyDescent="0.55000000000000004">
      <c r="A438" s="13"/>
    </row>
    <row r="439" spans="1:1" ht="14.25" customHeight="1" x14ac:dyDescent="0.55000000000000004">
      <c r="A439" s="13"/>
    </row>
    <row r="440" spans="1:1" ht="14.25" customHeight="1" x14ac:dyDescent="0.55000000000000004">
      <c r="A440" s="13"/>
    </row>
    <row r="441" spans="1:1" ht="14.25" customHeight="1" x14ac:dyDescent="0.55000000000000004">
      <c r="A441" s="13"/>
    </row>
    <row r="442" spans="1:1" ht="14.25" customHeight="1" x14ac:dyDescent="0.55000000000000004">
      <c r="A442" s="13"/>
    </row>
    <row r="443" spans="1:1" ht="14.25" customHeight="1" x14ac:dyDescent="0.55000000000000004">
      <c r="A443" s="13"/>
    </row>
    <row r="444" spans="1:1" ht="14.25" customHeight="1" x14ac:dyDescent="0.55000000000000004">
      <c r="A444" s="13"/>
    </row>
    <row r="445" spans="1:1" ht="14.25" customHeight="1" x14ac:dyDescent="0.55000000000000004">
      <c r="A445" s="13"/>
    </row>
    <row r="446" spans="1:1" ht="14.25" customHeight="1" x14ac:dyDescent="0.55000000000000004">
      <c r="A446" s="13"/>
    </row>
    <row r="447" spans="1:1" ht="14.25" customHeight="1" x14ac:dyDescent="0.55000000000000004">
      <c r="A447" s="13"/>
    </row>
    <row r="448" spans="1:1" ht="14.25" customHeight="1" x14ac:dyDescent="0.55000000000000004">
      <c r="A448" s="13"/>
    </row>
    <row r="449" spans="1:1" ht="14.25" customHeight="1" x14ac:dyDescent="0.55000000000000004">
      <c r="A449" s="13"/>
    </row>
    <row r="450" spans="1:1" ht="14.25" customHeight="1" x14ac:dyDescent="0.55000000000000004">
      <c r="A450" s="13"/>
    </row>
    <row r="451" spans="1:1" ht="14.25" customHeight="1" x14ac:dyDescent="0.55000000000000004">
      <c r="A451" s="13"/>
    </row>
    <row r="452" spans="1:1" ht="14.25" customHeight="1" x14ac:dyDescent="0.55000000000000004">
      <c r="A452" s="13"/>
    </row>
    <row r="453" spans="1:1" ht="14.25" customHeight="1" x14ac:dyDescent="0.55000000000000004">
      <c r="A453" s="13"/>
    </row>
    <row r="454" spans="1:1" ht="14.25" customHeight="1" x14ac:dyDescent="0.55000000000000004">
      <c r="A454" s="13"/>
    </row>
    <row r="455" spans="1:1" ht="14.25" customHeight="1" x14ac:dyDescent="0.55000000000000004">
      <c r="A455" s="13"/>
    </row>
    <row r="456" spans="1:1" ht="14.25" customHeight="1" x14ac:dyDescent="0.55000000000000004">
      <c r="A456" s="13"/>
    </row>
    <row r="457" spans="1:1" ht="14.25" customHeight="1" x14ac:dyDescent="0.55000000000000004">
      <c r="A457" s="13"/>
    </row>
    <row r="458" spans="1:1" ht="14.25" customHeight="1" x14ac:dyDescent="0.55000000000000004">
      <c r="A458" s="13"/>
    </row>
    <row r="459" spans="1:1" ht="14.25" customHeight="1" x14ac:dyDescent="0.55000000000000004">
      <c r="A459" s="13"/>
    </row>
    <row r="460" spans="1:1" ht="14.25" customHeight="1" x14ac:dyDescent="0.55000000000000004">
      <c r="A460" s="13"/>
    </row>
    <row r="461" spans="1:1" ht="14.25" customHeight="1" x14ac:dyDescent="0.55000000000000004">
      <c r="A461" s="13"/>
    </row>
    <row r="462" spans="1:1" ht="14.25" customHeight="1" x14ac:dyDescent="0.55000000000000004">
      <c r="A462" s="13"/>
    </row>
    <row r="463" spans="1:1" ht="14.25" customHeight="1" x14ac:dyDescent="0.55000000000000004">
      <c r="A463" s="13"/>
    </row>
    <row r="464" spans="1:1" ht="14.25" customHeight="1" x14ac:dyDescent="0.55000000000000004">
      <c r="A464" s="13"/>
    </row>
    <row r="465" spans="1:1" ht="14.25" customHeight="1" x14ac:dyDescent="0.55000000000000004">
      <c r="A465" s="13"/>
    </row>
    <row r="466" spans="1:1" ht="14.25" customHeight="1" x14ac:dyDescent="0.55000000000000004">
      <c r="A466" s="13"/>
    </row>
    <row r="467" spans="1:1" ht="14.25" customHeight="1" x14ac:dyDescent="0.55000000000000004">
      <c r="A467" s="13"/>
    </row>
    <row r="468" spans="1:1" ht="14.25" customHeight="1" x14ac:dyDescent="0.55000000000000004">
      <c r="A468" s="13"/>
    </row>
    <row r="469" spans="1:1" ht="14.25" customHeight="1" x14ac:dyDescent="0.55000000000000004">
      <c r="A469" s="13"/>
    </row>
    <row r="470" spans="1:1" ht="14.25" customHeight="1" x14ac:dyDescent="0.55000000000000004">
      <c r="A470" s="13"/>
    </row>
    <row r="471" spans="1:1" ht="14.25" customHeight="1" x14ac:dyDescent="0.55000000000000004">
      <c r="A471" s="13"/>
    </row>
    <row r="472" spans="1:1" ht="14.25" customHeight="1" x14ac:dyDescent="0.55000000000000004">
      <c r="A472" s="13"/>
    </row>
    <row r="473" spans="1:1" ht="14.25" customHeight="1" x14ac:dyDescent="0.55000000000000004">
      <c r="A473" s="13"/>
    </row>
    <row r="474" spans="1:1" ht="14.25" customHeight="1" x14ac:dyDescent="0.55000000000000004">
      <c r="A474" s="13"/>
    </row>
    <row r="475" spans="1:1" ht="14.25" customHeight="1" x14ac:dyDescent="0.55000000000000004">
      <c r="A475" s="13"/>
    </row>
    <row r="476" spans="1:1" ht="14.25" customHeight="1" x14ac:dyDescent="0.55000000000000004">
      <c r="A476" s="13"/>
    </row>
    <row r="477" spans="1:1" ht="14.25" customHeight="1" x14ac:dyDescent="0.55000000000000004">
      <c r="A477" s="13"/>
    </row>
    <row r="478" spans="1:1" ht="14.25" customHeight="1" x14ac:dyDescent="0.55000000000000004">
      <c r="A478" s="13"/>
    </row>
    <row r="479" spans="1:1" ht="14.25" customHeight="1" x14ac:dyDescent="0.55000000000000004">
      <c r="A479" s="13"/>
    </row>
    <row r="480" spans="1:1" ht="14.25" customHeight="1" x14ac:dyDescent="0.55000000000000004">
      <c r="A480" s="13"/>
    </row>
    <row r="481" spans="1:1" ht="14.25" customHeight="1" x14ac:dyDescent="0.55000000000000004">
      <c r="A481" s="13"/>
    </row>
    <row r="482" spans="1:1" ht="14.25" customHeight="1" x14ac:dyDescent="0.55000000000000004">
      <c r="A482" s="13"/>
    </row>
    <row r="483" spans="1:1" ht="14.25" customHeight="1" x14ac:dyDescent="0.55000000000000004">
      <c r="A483" s="13"/>
    </row>
    <row r="484" spans="1:1" ht="14.25" customHeight="1" x14ac:dyDescent="0.55000000000000004">
      <c r="A484" s="13"/>
    </row>
    <row r="485" spans="1:1" ht="14.25" customHeight="1" x14ac:dyDescent="0.55000000000000004">
      <c r="A485" s="13"/>
    </row>
    <row r="486" spans="1:1" ht="14.25" customHeight="1" x14ac:dyDescent="0.55000000000000004">
      <c r="A486" s="13"/>
    </row>
    <row r="487" spans="1:1" ht="14.25" customHeight="1" x14ac:dyDescent="0.55000000000000004">
      <c r="A487" s="13"/>
    </row>
    <row r="488" spans="1:1" ht="14.25" customHeight="1" x14ac:dyDescent="0.55000000000000004">
      <c r="A488" s="13"/>
    </row>
    <row r="489" spans="1:1" ht="14.25" customHeight="1" x14ac:dyDescent="0.55000000000000004">
      <c r="A489" s="13"/>
    </row>
    <row r="490" spans="1:1" ht="14.25" customHeight="1" x14ac:dyDescent="0.55000000000000004">
      <c r="A490" s="13"/>
    </row>
    <row r="491" spans="1:1" ht="14.25" customHeight="1" x14ac:dyDescent="0.55000000000000004">
      <c r="A491" s="13"/>
    </row>
    <row r="492" spans="1:1" ht="14.25" customHeight="1" x14ac:dyDescent="0.55000000000000004">
      <c r="A492" s="13"/>
    </row>
    <row r="493" spans="1:1" ht="14.25" customHeight="1" x14ac:dyDescent="0.55000000000000004">
      <c r="A493" s="13"/>
    </row>
    <row r="494" spans="1:1" ht="14.25" customHeight="1" x14ac:dyDescent="0.55000000000000004">
      <c r="A494" s="13"/>
    </row>
    <row r="495" spans="1:1" ht="14.25" customHeight="1" x14ac:dyDescent="0.55000000000000004">
      <c r="A495" s="13"/>
    </row>
    <row r="496" spans="1:1" ht="14.25" customHeight="1" x14ac:dyDescent="0.55000000000000004">
      <c r="A496" s="13"/>
    </row>
    <row r="497" spans="1:1" ht="14.25" customHeight="1" x14ac:dyDescent="0.55000000000000004">
      <c r="A497" s="13"/>
    </row>
    <row r="498" spans="1:1" ht="14.25" customHeight="1" x14ac:dyDescent="0.55000000000000004">
      <c r="A498" s="13"/>
    </row>
    <row r="499" spans="1:1" ht="14.25" customHeight="1" x14ac:dyDescent="0.55000000000000004">
      <c r="A499" s="13"/>
    </row>
    <row r="500" spans="1:1" ht="14.25" customHeight="1" x14ac:dyDescent="0.55000000000000004">
      <c r="A500" s="13"/>
    </row>
    <row r="501" spans="1:1" ht="14.25" customHeight="1" x14ac:dyDescent="0.55000000000000004">
      <c r="A501" s="13"/>
    </row>
    <row r="502" spans="1:1" ht="14.25" customHeight="1" x14ac:dyDescent="0.55000000000000004">
      <c r="A502" s="13"/>
    </row>
    <row r="503" spans="1:1" ht="14.25" customHeight="1" x14ac:dyDescent="0.55000000000000004">
      <c r="A503" s="13"/>
    </row>
    <row r="504" spans="1:1" ht="14.25" customHeight="1" x14ac:dyDescent="0.55000000000000004">
      <c r="A504" s="13"/>
    </row>
    <row r="505" spans="1:1" ht="14.25" customHeight="1" x14ac:dyDescent="0.55000000000000004">
      <c r="A505" s="13"/>
    </row>
    <row r="506" spans="1:1" ht="14.25" customHeight="1" x14ac:dyDescent="0.55000000000000004">
      <c r="A506" s="13"/>
    </row>
    <row r="507" spans="1:1" ht="14.25" customHeight="1" x14ac:dyDescent="0.55000000000000004">
      <c r="A507" s="13"/>
    </row>
    <row r="508" spans="1:1" ht="14.25" customHeight="1" x14ac:dyDescent="0.55000000000000004">
      <c r="A508" s="13"/>
    </row>
    <row r="509" spans="1:1" ht="14.25" customHeight="1" x14ac:dyDescent="0.55000000000000004">
      <c r="A509" s="13"/>
    </row>
    <row r="510" spans="1:1" ht="14.25" customHeight="1" x14ac:dyDescent="0.55000000000000004">
      <c r="A510" s="13"/>
    </row>
    <row r="511" spans="1:1" ht="14.25" customHeight="1" x14ac:dyDescent="0.55000000000000004">
      <c r="A511" s="13"/>
    </row>
    <row r="512" spans="1:1" ht="14.25" customHeight="1" x14ac:dyDescent="0.55000000000000004">
      <c r="A512" s="13"/>
    </row>
    <row r="513" spans="1:1" ht="14.25" customHeight="1" x14ac:dyDescent="0.55000000000000004">
      <c r="A513" s="13"/>
    </row>
    <row r="514" spans="1:1" ht="14.25" customHeight="1" x14ac:dyDescent="0.55000000000000004">
      <c r="A514" s="13"/>
    </row>
    <row r="515" spans="1:1" ht="14.25" customHeight="1" x14ac:dyDescent="0.55000000000000004">
      <c r="A515" s="13"/>
    </row>
    <row r="516" spans="1:1" ht="14.25" customHeight="1" x14ac:dyDescent="0.55000000000000004">
      <c r="A516" s="13"/>
    </row>
    <row r="517" spans="1:1" ht="14.25" customHeight="1" x14ac:dyDescent="0.55000000000000004">
      <c r="A517" s="13"/>
    </row>
    <row r="518" spans="1:1" ht="14.25" customHeight="1" x14ac:dyDescent="0.55000000000000004">
      <c r="A518" s="13"/>
    </row>
    <row r="519" spans="1:1" ht="14.25" customHeight="1" x14ac:dyDescent="0.55000000000000004">
      <c r="A519" s="13"/>
    </row>
    <row r="520" spans="1:1" ht="14.25" customHeight="1" x14ac:dyDescent="0.55000000000000004">
      <c r="A520" s="13"/>
    </row>
    <row r="521" spans="1:1" ht="14.25" customHeight="1" x14ac:dyDescent="0.55000000000000004">
      <c r="A521" s="13"/>
    </row>
    <row r="522" spans="1:1" ht="14.25" customHeight="1" x14ac:dyDescent="0.55000000000000004">
      <c r="A522" s="13"/>
    </row>
    <row r="523" spans="1:1" ht="14.25" customHeight="1" x14ac:dyDescent="0.55000000000000004">
      <c r="A523" s="13"/>
    </row>
    <row r="524" spans="1:1" ht="14.25" customHeight="1" x14ac:dyDescent="0.55000000000000004">
      <c r="A524" s="13"/>
    </row>
    <row r="525" spans="1:1" ht="14.25" customHeight="1" x14ac:dyDescent="0.55000000000000004">
      <c r="A525" s="13"/>
    </row>
    <row r="526" spans="1:1" ht="14.25" customHeight="1" x14ac:dyDescent="0.55000000000000004">
      <c r="A526" s="13"/>
    </row>
    <row r="527" spans="1:1" ht="14.25" customHeight="1" x14ac:dyDescent="0.55000000000000004">
      <c r="A527" s="13"/>
    </row>
    <row r="528" spans="1:1" ht="14.25" customHeight="1" x14ac:dyDescent="0.55000000000000004">
      <c r="A528" s="13"/>
    </row>
    <row r="529" spans="1:1" ht="14.25" customHeight="1" x14ac:dyDescent="0.55000000000000004">
      <c r="A529" s="13"/>
    </row>
    <row r="530" spans="1:1" ht="14.25" customHeight="1" x14ac:dyDescent="0.55000000000000004">
      <c r="A530" s="13"/>
    </row>
    <row r="531" spans="1:1" ht="14.25" customHeight="1" x14ac:dyDescent="0.55000000000000004">
      <c r="A531" s="13"/>
    </row>
    <row r="532" spans="1:1" ht="14.25" customHeight="1" x14ac:dyDescent="0.55000000000000004">
      <c r="A532" s="13"/>
    </row>
    <row r="533" spans="1:1" ht="14.25" customHeight="1" x14ac:dyDescent="0.55000000000000004">
      <c r="A533" s="13"/>
    </row>
    <row r="534" spans="1:1" ht="14.25" customHeight="1" x14ac:dyDescent="0.55000000000000004">
      <c r="A534" s="13"/>
    </row>
    <row r="535" spans="1:1" ht="14.25" customHeight="1" x14ac:dyDescent="0.55000000000000004">
      <c r="A535" s="13"/>
    </row>
    <row r="536" spans="1:1" ht="14.25" customHeight="1" x14ac:dyDescent="0.55000000000000004">
      <c r="A536" s="13"/>
    </row>
    <row r="537" spans="1:1" ht="14.25" customHeight="1" x14ac:dyDescent="0.55000000000000004">
      <c r="A537" s="13"/>
    </row>
    <row r="538" spans="1:1" ht="14.25" customHeight="1" x14ac:dyDescent="0.55000000000000004">
      <c r="A538" s="13"/>
    </row>
    <row r="539" spans="1:1" ht="14.25" customHeight="1" x14ac:dyDescent="0.55000000000000004">
      <c r="A539" s="13"/>
    </row>
    <row r="540" spans="1:1" ht="14.25" customHeight="1" x14ac:dyDescent="0.55000000000000004">
      <c r="A540" s="13"/>
    </row>
    <row r="541" spans="1:1" ht="14.25" customHeight="1" x14ac:dyDescent="0.55000000000000004">
      <c r="A541" s="13"/>
    </row>
    <row r="542" spans="1:1" ht="14.25" customHeight="1" x14ac:dyDescent="0.55000000000000004">
      <c r="A542" s="13"/>
    </row>
    <row r="543" spans="1:1" ht="14.25" customHeight="1" x14ac:dyDescent="0.55000000000000004">
      <c r="A543" s="13"/>
    </row>
    <row r="544" spans="1:1" ht="14.25" customHeight="1" x14ac:dyDescent="0.55000000000000004">
      <c r="A544" s="13"/>
    </row>
    <row r="545" spans="1:1" ht="14.25" customHeight="1" x14ac:dyDescent="0.55000000000000004">
      <c r="A545" s="13"/>
    </row>
    <row r="546" spans="1:1" ht="14.25" customHeight="1" x14ac:dyDescent="0.55000000000000004">
      <c r="A546" s="13"/>
    </row>
    <row r="547" spans="1:1" ht="14.25" customHeight="1" x14ac:dyDescent="0.55000000000000004">
      <c r="A547" s="13"/>
    </row>
    <row r="548" spans="1:1" ht="14.25" customHeight="1" x14ac:dyDescent="0.55000000000000004">
      <c r="A548" s="13"/>
    </row>
    <row r="549" spans="1:1" ht="14.25" customHeight="1" x14ac:dyDescent="0.55000000000000004">
      <c r="A549" s="13"/>
    </row>
    <row r="550" spans="1:1" ht="14.25" customHeight="1" x14ac:dyDescent="0.55000000000000004">
      <c r="A550" s="13"/>
    </row>
    <row r="551" spans="1:1" ht="14.25" customHeight="1" x14ac:dyDescent="0.55000000000000004">
      <c r="A551" s="13"/>
    </row>
    <row r="552" spans="1:1" ht="14.25" customHeight="1" x14ac:dyDescent="0.55000000000000004">
      <c r="A552" s="13"/>
    </row>
    <row r="553" spans="1:1" ht="14.25" customHeight="1" x14ac:dyDescent="0.55000000000000004">
      <c r="A553" s="13"/>
    </row>
    <row r="554" spans="1:1" ht="14.25" customHeight="1" x14ac:dyDescent="0.55000000000000004">
      <c r="A554" s="13"/>
    </row>
    <row r="555" spans="1:1" ht="14.25" customHeight="1" x14ac:dyDescent="0.55000000000000004">
      <c r="A555" s="13"/>
    </row>
    <row r="556" spans="1:1" ht="14.25" customHeight="1" x14ac:dyDescent="0.55000000000000004">
      <c r="A556" s="13"/>
    </row>
    <row r="557" spans="1:1" ht="14.25" customHeight="1" x14ac:dyDescent="0.55000000000000004">
      <c r="A557" s="13"/>
    </row>
    <row r="558" spans="1:1" ht="14.25" customHeight="1" x14ac:dyDescent="0.55000000000000004">
      <c r="A558" s="13"/>
    </row>
    <row r="559" spans="1:1" ht="14.25" customHeight="1" x14ac:dyDescent="0.55000000000000004">
      <c r="A559" s="13"/>
    </row>
    <row r="560" spans="1:1" ht="14.25" customHeight="1" x14ac:dyDescent="0.55000000000000004">
      <c r="A560" s="13"/>
    </row>
    <row r="561" spans="1:1" ht="14.25" customHeight="1" x14ac:dyDescent="0.55000000000000004">
      <c r="A561" s="13"/>
    </row>
    <row r="562" spans="1:1" ht="14.25" customHeight="1" x14ac:dyDescent="0.55000000000000004">
      <c r="A562" s="13"/>
    </row>
    <row r="563" spans="1:1" ht="14.25" customHeight="1" x14ac:dyDescent="0.55000000000000004">
      <c r="A563" s="13"/>
    </row>
    <row r="564" spans="1:1" ht="14.25" customHeight="1" x14ac:dyDescent="0.55000000000000004">
      <c r="A564" s="13"/>
    </row>
    <row r="565" spans="1:1" ht="14.25" customHeight="1" x14ac:dyDescent="0.55000000000000004">
      <c r="A565" s="13"/>
    </row>
    <row r="566" spans="1:1" ht="14.25" customHeight="1" x14ac:dyDescent="0.55000000000000004">
      <c r="A566" s="13"/>
    </row>
    <row r="567" spans="1:1" ht="14.25" customHeight="1" x14ac:dyDescent="0.55000000000000004">
      <c r="A567" s="13"/>
    </row>
    <row r="568" spans="1:1" ht="14.25" customHeight="1" x14ac:dyDescent="0.55000000000000004">
      <c r="A568" s="13"/>
    </row>
    <row r="569" spans="1:1" ht="14.25" customHeight="1" x14ac:dyDescent="0.55000000000000004">
      <c r="A569" s="13"/>
    </row>
    <row r="570" spans="1:1" ht="14.25" customHeight="1" x14ac:dyDescent="0.55000000000000004">
      <c r="A570" s="13"/>
    </row>
    <row r="571" spans="1:1" ht="14.25" customHeight="1" x14ac:dyDescent="0.55000000000000004">
      <c r="A571" s="13"/>
    </row>
    <row r="572" spans="1:1" ht="14.25" customHeight="1" x14ac:dyDescent="0.55000000000000004">
      <c r="A572" s="13"/>
    </row>
    <row r="573" spans="1:1" ht="14.25" customHeight="1" x14ac:dyDescent="0.55000000000000004">
      <c r="A573" s="13"/>
    </row>
    <row r="574" spans="1:1" ht="14.25" customHeight="1" x14ac:dyDescent="0.55000000000000004">
      <c r="A574" s="13"/>
    </row>
    <row r="575" spans="1:1" ht="14.25" customHeight="1" x14ac:dyDescent="0.55000000000000004">
      <c r="A575" s="13"/>
    </row>
    <row r="576" spans="1:1" ht="14.25" customHeight="1" x14ac:dyDescent="0.55000000000000004">
      <c r="A576" s="13"/>
    </row>
    <row r="577" spans="1:1" ht="14.25" customHeight="1" x14ac:dyDescent="0.55000000000000004">
      <c r="A577" s="13"/>
    </row>
    <row r="578" spans="1:1" ht="14.25" customHeight="1" x14ac:dyDescent="0.55000000000000004">
      <c r="A578" s="13"/>
    </row>
    <row r="579" spans="1:1" ht="14.25" customHeight="1" x14ac:dyDescent="0.55000000000000004">
      <c r="A579" s="13"/>
    </row>
    <row r="580" spans="1:1" ht="14.25" customHeight="1" x14ac:dyDescent="0.55000000000000004">
      <c r="A580" s="13"/>
    </row>
    <row r="581" spans="1:1" ht="14.25" customHeight="1" x14ac:dyDescent="0.55000000000000004">
      <c r="A581" s="13"/>
    </row>
    <row r="582" spans="1:1" ht="14.25" customHeight="1" x14ac:dyDescent="0.55000000000000004">
      <c r="A582" s="13"/>
    </row>
    <row r="583" spans="1:1" ht="14.25" customHeight="1" x14ac:dyDescent="0.55000000000000004">
      <c r="A583" s="13"/>
    </row>
    <row r="584" spans="1:1" ht="14.25" customHeight="1" x14ac:dyDescent="0.55000000000000004">
      <c r="A584" s="13"/>
    </row>
    <row r="585" spans="1:1" ht="14.25" customHeight="1" x14ac:dyDescent="0.55000000000000004">
      <c r="A585" s="13"/>
    </row>
    <row r="586" spans="1:1" ht="14.25" customHeight="1" x14ac:dyDescent="0.55000000000000004">
      <c r="A586" s="13"/>
    </row>
    <row r="587" spans="1:1" ht="14.25" customHeight="1" x14ac:dyDescent="0.55000000000000004">
      <c r="A587" s="13"/>
    </row>
    <row r="588" spans="1:1" ht="14.25" customHeight="1" x14ac:dyDescent="0.55000000000000004">
      <c r="A588" s="13"/>
    </row>
    <row r="589" spans="1:1" ht="14.25" customHeight="1" x14ac:dyDescent="0.55000000000000004">
      <c r="A589" s="13"/>
    </row>
    <row r="590" spans="1:1" ht="14.25" customHeight="1" x14ac:dyDescent="0.55000000000000004">
      <c r="A590" s="13"/>
    </row>
    <row r="591" spans="1:1" ht="14.25" customHeight="1" x14ac:dyDescent="0.55000000000000004">
      <c r="A591" s="13"/>
    </row>
    <row r="592" spans="1:1" ht="14.25" customHeight="1" x14ac:dyDescent="0.55000000000000004">
      <c r="A592" s="13"/>
    </row>
    <row r="593" spans="1:1" ht="14.25" customHeight="1" x14ac:dyDescent="0.55000000000000004">
      <c r="A593" s="13"/>
    </row>
    <row r="594" spans="1:1" ht="14.25" customHeight="1" x14ac:dyDescent="0.55000000000000004">
      <c r="A594" s="13"/>
    </row>
    <row r="595" spans="1:1" ht="14.25" customHeight="1" x14ac:dyDescent="0.55000000000000004">
      <c r="A595" s="13"/>
    </row>
    <row r="596" spans="1:1" ht="14.25" customHeight="1" x14ac:dyDescent="0.55000000000000004">
      <c r="A596" s="13"/>
    </row>
    <row r="597" spans="1:1" ht="14.25" customHeight="1" x14ac:dyDescent="0.55000000000000004">
      <c r="A597" s="13"/>
    </row>
    <row r="598" spans="1:1" ht="14.25" customHeight="1" x14ac:dyDescent="0.55000000000000004">
      <c r="A598" s="13"/>
    </row>
    <row r="599" spans="1:1" ht="14.25" customHeight="1" x14ac:dyDescent="0.55000000000000004">
      <c r="A599" s="13"/>
    </row>
    <row r="600" spans="1:1" ht="14.25" customHeight="1" x14ac:dyDescent="0.55000000000000004">
      <c r="A600" s="13"/>
    </row>
    <row r="601" spans="1:1" ht="14.25" customHeight="1" x14ac:dyDescent="0.55000000000000004">
      <c r="A601" s="13"/>
    </row>
    <row r="602" spans="1:1" ht="14.25" customHeight="1" x14ac:dyDescent="0.55000000000000004">
      <c r="A602" s="13"/>
    </row>
    <row r="603" spans="1:1" ht="14.25" customHeight="1" x14ac:dyDescent="0.55000000000000004">
      <c r="A603" s="13"/>
    </row>
    <row r="604" spans="1:1" ht="14.25" customHeight="1" x14ac:dyDescent="0.55000000000000004">
      <c r="A604" s="13"/>
    </row>
    <row r="605" spans="1:1" ht="14.25" customHeight="1" x14ac:dyDescent="0.55000000000000004">
      <c r="A605" s="13"/>
    </row>
    <row r="606" spans="1:1" ht="14.25" customHeight="1" x14ac:dyDescent="0.55000000000000004">
      <c r="A606" s="13"/>
    </row>
    <row r="607" spans="1:1" ht="14.25" customHeight="1" x14ac:dyDescent="0.55000000000000004">
      <c r="A607" s="13"/>
    </row>
    <row r="608" spans="1:1" ht="14.25" customHeight="1" x14ac:dyDescent="0.55000000000000004">
      <c r="A608" s="13"/>
    </row>
    <row r="609" spans="1:1" ht="14.25" customHeight="1" x14ac:dyDescent="0.55000000000000004">
      <c r="A609" s="13"/>
    </row>
    <row r="610" spans="1:1" ht="14.25" customHeight="1" x14ac:dyDescent="0.55000000000000004">
      <c r="A610" s="13"/>
    </row>
    <row r="611" spans="1:1" ht="14.25" customHeight="1" x14ac:dyDescent="0.55000000000000004">
      <c r="A611" s="13"/>
    </row>
    <row r="612" spans="1:1" ht="14.25" customHeight="1" x14ac:dyDescent="0.55000000000000004">
      <c r="A612" s="13"/>
    </row>
    <row r="613" spans="1:1" ht="14.25" customHeight="1" x14ac:dyDescent="0.55000000000000004">
      <c r="A613" s="13"/>
    </row>
    <row r="614" spans="1:1" ht="14.25" customHeight="1" x14ac:dyDescent="0.55000000000000004">
      <c r="A614" s="13"/>
    </row>
    <row r="615" spans="1:1" ht="14.25" customHeight="1" x14ac:dyDescent="0.55000000000000004">
      <c r="A615" s="13"/>
    </row>
    <row r="616" spans="1:1" ht="14.25" customHeight="1" x14ac:dyDescent="0.55000000000000004">
      <c r="A616" s="13"/>
    </row>
    <row r="617" spans="1:1" ht="14.25" customHeight="1" x14ac:dyDescent="0.55000000000000004">
      <c r="A617" s="13"/>
    </row>
    <row r="618" spans="1:1" ht="14.25" customHeight="1" x14ac:dyDescent="0.55000000000000004">
      <c r="A618" s="13"/>
    </row>
    <row r="619" spans="1:1" ht="14.25" customHeight="1" x14ac:dyDescent="0.55000000000000004">
      <c r="A619" s="13"/>
    </row>
    <row r="620" spans="1:1" ht="14.25" customHeight="1" x14ac:dyDescent="0.55000000000000004">
      <c r="A620" s="13"/>
    </row>
    <row r="621" spans="1:1" ht="14.25" customHeight="1" x14ac:dyDescent="0.55000000000000004">
      <c r="A621" s="13"/>
    </row>
    <row r="622" spans="1:1" ht="14.25" customHeight="1" x14ac:dyDescent="0.55000000000000004">
      <c r="A622" s="13"/>
    </row>
    <row r="623" spans="1:1" ht="14.25" customHeight="1" x14ac:dyDescent="0.55000000000000004">
      <c r="A623" s="13"/>
    </row>
    <row r="624" spans="1:1" ht="14.25" customHeight="1" x14ac:dyDescent="0.55000000000000004">
      <c r="A624" s="13"/>
    </row>
    <row r="625" spans="1:1" ht="14.25" customHeight="1" x14ac:dyDescent="0.55000000000000004">
      <c r="A625" s="13"/>
    </row>
    <row r="626" spans="1:1" ht="14.25" customHeight="1" x14ac:dyDescent="0.55000000000000004">
      <c r="A626" s="13"/>
    </row>
    <row r="627" spans="1:1" ht="14.25" customHeight="1" x14ac:dyDescent="0.55000000000000004">
      <c r="A627" s="13"/>
    </row>
    <row r="628" spans="1:1" ht="14.25" customHeight="1" x14ac:dyDescent="0.55000000000000004">
      <c r="A628" s="13"/>
    </row>
    <row r="629" spans="1:1" ht="14.25" customHeight="1" x14ac:dyDescent="0.55000000000000004">
      <c r="A629" s="13"/>
    </row>
    <row r="630" spans="1:1" ht="14.25" customHeight="1" x14ac:dyDescent="0.55000000000000004">
      <c r="A630" s="13"/>
    </row>
    <row r="631" spans="1:1" ht="14.25" customHeight="1" x14ac:dyDescent="0.55000000000000004">
      <c r="A631" s="13"/>
    </row>
    <row r="632" spans="1:1" ht="14.25" customHeight="1" x14ac:dyDescent="0.55000000000000004">
      <c r="A632" s="13"/>
    </row>
    <row r="633" spans="1:1" ht="14.25" customHeight="1" x14ac:dyDescent="0.55000000000000004">
      <c r="A633" s="13"/>
    </row>
    <row r="634" spans="1:1" ht="14.25" customHeight="1" x14ac:dyDescent="0.55000000000000004">
      <c r="A634" s="13"/>
    </row>
    <row r="635" spans="1:1" ht="14.25" customHeight="1" x14ac:dyDescent="0.55000000000000004">
      <c r="A635" s="13"/>
    </row>
    <row r="636" spans="1:1" ht="14.25" customHeight="1" x14ac:dyDescent="0.55000000000000004">
      <c r="A636" s="13"/>
    </row>
    <row r="637" spans="1:1" ht="14.25" customHeight="1" x14ac:dyDescent="0.55000000000000004">
      <c r="A637" s="13"/>
    </row>
    <row r="638" spans="1:1" ht="14.25" customHeight="1" x14ac:dyDescent="0.55000000000000004">
      <c r="A638" s="13"/>
    </row>
    <row r="639" spans="1:1" ht="14.25" customHeight="1" x14ac:dyDescent="0.55000000000000004">
      <c r="A639" s="13"/>
    </row>
    <row r="640" spans="1:1" ht="14.25" customHeight="1" x14ac:dyDescent="0.55000000000000004">
      <c r="A640" s="13"/>
    </row>
    <row r="641" spans="1:1" ht="14.25" customHeight="1" x14ac:dyDescent="0.55000000000000004">
      <c r="A641" s="13"/>
    </row>
    <row r="642" spans="1:1" ht="14.25" customHeight="1" x14ac:dyDescent="0.55000000000000004">
      <c r="A642" s="13"/>
    </row>
    <row r="643" spans="1:1" ht="14.25" customHeight="1" x14ac:dyDescent="0.55000000000000004">
      <c r="A643" s="13"/>
    </row>
    <row r="644" spans="1:1" ht="14.25" customHeight="1" x14ac:dyDescent="0.55000000000000004">
      <c r="A644" s="13"/>
    </row>
    <row r="645" spans="1:1" ht="14.25" customHeight="1" x14ac:dyDescent="0.55000000000000004">
      <c r="A645" s="13"/>
    </row>
    <row r="646" spans="1:1" ht="14.25" customHeight="1" x14ac:dyDescent="0.55000000000000004">
      <c r="A646" s="13"/>
    </row>
    <row r="647" spans="1:1" ht="14.25" customHeight="1" x14ac:dyDescent="0.55000000000000004">
      <c r="A647" s="13"/>
    </row>
    <row r="648" spans="1:1" ht="14.25" customHeight="1" x14ac:dyDescent="0.55000000000000004">
      <c r="A648" s="13"/>
    </row>
    <row r="649" spans="1:1" ht="14.25" customHeight="1" x14ac:dyDescent="0.55000000000000004">
      <c r="A649" s="13"/>
    </row>
    <row r="650" spans="1:1" ht="14.25" customHeight="1" x14ac:dyDescent="0.55000000000000004">
      <c r="A650" s="13"/>
    </row>
    <row r="651" spans="1:1" ht="14.25" customHeight="1" x14ac:dyDescent="0.55000000000000004">
      <c r="A651" s="13"/>
    </row>
    <row r="652" spans="1:1" ht="14.25" customHeight="1" x14ac:dyDescent="0.55000000000000004">
      <c r="A652" s="13"/>
    </row>
    <row r="653" spans="1:1" ht="14.25" customHeight="1" x14ac:dyDescent="0.55000000000000004">
      <c r="A653" s="13"/>
    </row>
    <row r="654" spans="1:1" ht="14.25" customHeight="1" x14ac:dyDescent="0.55000000000000004">
      <c r="A654" s="13"/>
    </row>
    <row r="655" spans="1:1" ht="14.25" customHeight="1" x14ac:dyDescent="0.55000000000000004">
      <c r="A655" s="13"/>
    </row>
    <row r="656" spans="1:1" ht="14.25" customHeight="1" x14ac:dyDescent="0.55000000000000004">
      <c r="A656" s="13"/>
    </row>
    <row r="657" spans="1:1" ht="14.25" customHeight="1" x14ac:dyDescent="0.55000000000000004">
      <c r="A657" s="13"/>
    </row>
    <row r="658" spans="1:1" ht="14.25" customHeight="1" x14ac:dyDescent="0.55000000000000004">
      <c r="A658" s="13"/>
    </row>
    <row r="659" spans="1:1" ht="14.25" customHeight="1" x14ac:dyDescent="0.55000000000000004">
      <c r="A659" s="13"/>
    </row>
    <row r="660" spans="1:1" ht="14.25" customHeight="1" x14ac:dyDescent="0.55000000000000004">
      <c r="A660" s="13"/>
    </row>
    <row r="661" spans="1:1" ht="14.25" customHeight="1" x14ac:dyDescent="0.55000000000000004">
      <c r="A661" s="13"/>
    </row>
    <row r="662" spans="1:1" ht="14.25" customHeight="1" x14ac:dyDescent="0.55000000000000004">
      <c r="A662" s="13"/>
    </row>
    <row r="663" spans="1:1" ht="14.25" customHeight="1" x14ac:dyDescent="0.55000000000000004">
      <c r="A663" s="13"/>
    </row>
    <row r="664" spans="1:1" ht="14.25" customHeight="1" x14ac:dyDescent="0.55000000000000004">
      <c r="A664" s="13"/>
    </row>
    <row r="665" spans="1:1" ht="14.25" customHeight="1" x14ac:dyDescent="0.55000000000000004">
      <c r="A665" s="13"/>
    </row>
    <row r="666" spans="1:1" ht="14.25" customHeight="1" x14ac:dyDescent="0.55000000000000004">
      <c r="A666" s="13"/>
    </row>
    <row r="667" spans="1:1" ht="14.25" customHeight="1" x14ac:dyDescent="0.55000000000000004">
      <c r="A667" s="13"/>
    </row>
    <row r="668" spans="1:1" ht="14.25" customHeight="1" x14ac:dyDescent="0.55000000000000004">
      <c r="A668" s="13"/>
    </row>
    <row r="669" spans="1:1" ht="14.25" customHeight="1" x14ac:dyDescent="0.55000000000000004">
      <c r="A669" s="13"/>
    </row>
    <row r="670" spans="1:1" ht="14.25" customHeight="1" x14ac:dyDescent="0.55000000000000004">
      <c r="A670" s="13"/>
    </row>
    <row r="671" spans="1:1" ht="14.25" customHeight="1" x14ac:dyDescent="0.55000000000000004">
      <c r="A671" s="13"/>
    </row>
    <row r="672" spans="1:1" ht="14.25" customHeight="1" x14ac:dyDescent="0.55000000000000004">
      <c r="A672" s="13"/>
    </row>
    <row r="673" spans="1:1" ht="14.25" customHeight="1" x14ac:dyDescent="0.55000000000000004">
      <c r="A673" s="13"/>
    </row>
    <row r="674" spans="1:1" ht="14.25" customHeight="1" x14ac:dyDescent="0.55000000000000004">
      <c r="A674" s="13"/>
    </row>
    <row r="675" spans="1:1" ht="14.25" customHeight="1" x14ac:dyDescent="0.55000000000000004">
      <c r="A675" s="13"/>
    </row>
    <row r="676" spans="1:1" ht="14.25" customHeight="1" x14ac:dyDescent="0.55000000000000004">
      <c r="A676" s="13"/>
    </row>
    <row r="677" spans="1:1" ht="14.25" customHeight="1" x14ac:dyDescent="0.55000000000000004">
      <c r="A677" s="13"/>
    </row>
    <row r="678" spans="1:1" ht="14.25" customHeight="1" x14ac:dyDescent="0.55000000000000004">
      <c r="A678" s="13"/>
    </row>
    <row r="679" spans="1:1" ht="14.25" customHeight="1" x14ac:dyDescent="0.55000000000000004">
      <c r="A679" s="13"/>
    </row>
    <row r="680" spans="1:1" ht="14.25" customHeight="1" x14ac:dyDescent="0.55000000000000004">
      <c r="A680" s="13"/>
    </row>
    <row r="681" spans="1:1" ht="14.25" customHeight="1" x14ac:dyDescent="0.55000000000000004">
      <c r="A681" s="13"/>
    </row>
    <row r="682" spans="1:1" ht="14.25" customHeight="1" x14ac:dyDescent="0.55000000000000004">
      <c r="A682" s="13"/>
    </row>
    <row r="683" spans="1:1" ht="14.25" customHeight="1" x14ac:dyDescent="0.55000000000000004">
      <c r="A683" s="13"/>
    </row>
    <row r="684" spans="1:1" ht="14.25" customHeight="1" x14ac:dyDescent="0.55000000000000004">
      <c r="A684" s="13"/>
    </row>
    <row r="685" spans="1:1" ht="14.25" customHeight="1" x14ac:dyDescent="0.55000000000000004">
      <c r="A685" s="13"/>
    </row>
    <row r="686" spans="1:1" ht="14.25" customHeight="1" x14ac:dyDescent="0.55000000000000004">
      <c r="A686" s="13"/>
    </row>
    <row r="687" spans="1:1" ht="14.25" customHeight="1" x14ac:dyDescent="0.55000000000000004">
      <c r="A687" s="13"/>
    </row>
    <row r="688" spans="1:1" ht="14.25" customHeight="1" x14ac:dyDescent="0.55000000000000004">
      <c r="A688" s="13"/>
    </row>
    <row r="689" spans="1:1" ht="14.25" customHeight="1" x14ac:dyDescent="0.55000000000000004">
      <c r="A689" s="13"/>
    </row>
    <row r="690" spans="1:1" ht="14.25" customHeight="1" x14ac:dyDescent="0.55000000000000004">
      <c r="A690" s="13"/>
    </row>
    <row r="691" spans="1:1" ht="14.25" customHeight="1" x14ac:dyDescent="0.55000000000000004">
      <c r="A691" s="13"/>
    </row>
    <row r="692" spans="1:1" ht="14.25" customHeight="1" x14ac:dyDescent="0.55000000000000004">
      <c r="A692" s="13"/>
    </row>
    <row r="693" spans="1:1" ht="14.25" customHeight="1" x14ac:dyDescent="0.55000000000000004">
      <c r="A693" s="13"/>
    </row>
    <row r="694" spans="1:1" ht="14.25" customHeight="1" x14ac:dyDescent="0.55000000000000004">
      <c r="A694" s="13"/>
    </row>
    <row r="695" spans="1:1" ht="14.25" customHeight="1" x14ac:dyDescent="0.55000000000000004">
      <c r="A695" s="13"/>
    </row>
    <row r="696" spans="1:1" ht="14.25" customHeight="1" x14ac:dyDescent="0.55000000000000004">
      <c r="A696" s="13"/>
    </row>
    <row r="697" spans="1:1" ht="14.25" customHeight="1" x14ac:dyDescent="0.55000000000000004">
      <c r="A697" s="13"/>
    </row>
    <row r="698" spans="1:1" ht="14.25" customHeight="1" x14ac:dyDescent="0.55000000000000004">
      <c r="A698" s="13"/>
    </row>
    <row r="699" spans="1:1" ht="14.25" customHeight="1" x14ac:dyDescent="0.55000000000000004">
      <c r="A699" s="13"/>
    </row>
    <row r="700" spans="1:1" ht="14.25" customHeight="1" x14ac:dyDescent="0.55000000000000004">
      <c r="A700" s="13"/>
    </row>
    <row r="701" spans="1:1" ht="14.25" customHeight="1" x14ac:dyDescent="0.55000000000000004">
      <c r="A701" s="13"/>
    </row>
    <row r="702" spans="1:1" ht="14.25" customHeight="1" x14ac:dyDescent="0.55000000000000004">
      <c r="A702" s="13"/>
    </row>
    <row r="703" spans="1:1" ht="14.25" customHeight="1" x14ac:dyDescent="0.55000000000000004">
      <c r="A703" s="13"/>
    </row>
    <row r="704" spans="1:1" ht="14.25" customHeight="1" x14ac:dyDescent="0.55000000000000004">
      <c r="A704" s="13"/>
    </row>
    <row r="705" spans="1:1" ht="14.25" customHeight="1" x14ac:dyDescent="0.55000000000000004">
      <c r="A705" s="13"/>
    </row>
    <row r="706" spans="1:1" ht="14.25" customHeight="1" x14ac:dyDescent="0.55000000000000004">
      <c r="A706" s="13"/>
    </row>
    <row r="707" spans="1:1" ht="14.25" customHeight="1" x14ac:dyDescent="0.55000000000000004">
      <c r="A707" s="13"/>
    </row>
    <row r="708" spans="1:1" ht="14.25" customHeight="1" x14ac:dyDescent="0.55000000000000004">
      <c r="A708" s="13"/>
    </row>
    <row r="709" spans="1:1" ht="14.25" customHeight="1" x14ac:dyDescent="0.55000000000000004">
      <c r="A709" s="13"/>
    </row>
    <row r="710" spans="1:1" ht="14.25" customHeight="1" x14ac:dyDescent="0.55000000000000004">
      <c r="A710" s="13"/>
    </row>
    <row r="711" spans="1:1" ht="14.25" customHeight="1" x14ac:dyDescent="0.55000000000000004">
      <c r="A711" s="13"/>
    </row>
    <row r="712" spans="1:1" ht="14.25" customHeight="1" x14ac:dyDescent="0.55000000000000004">
      <c r="A712" s="13"/>
    </row>
    <row r="713" spans="1:1" ht="14.25" customHeight="1" x14ac:dyDescent="0.55000000000000004">
      <c r="A713" s="13"/>
    </row>
    <row r="714" spans="1:1" ht="14.25" customHeight="1" x14ac:dyDescent="0.55000000000000004">
      <c r="A714" s="13"/>
    </row>
    <row r="715" spans="1:1" ht="14.25" customHeight="1" x14ac:dyDescent="0.55000000000000004">
      <c r="A715" s="13"/>
    </row>
    <row r="716" spans="1:1" ht="14.25" customHeight="1" x14ac:dyDescent="0.55000000000000004">
      <c r="A716" s="13"/>
    </row>
    <row r="717" spans="1:1" ht="14.25" customHeight="1" x14ac:dyDescent="0.55000000000000004">
      <c r="A717" s="13"/>
    </row>
    <row r="718" spans="1:1" ht="14.25" customHeight="1" x14ac:dyDescent="0.55000000000000004">
      <c r="A718" s="13"/>
    </row>
    <row r="719" spans="1:1" ht="14.25" customHeight="1" x14ac:dyDescent="0.55000000000000004">
      <c r="A719" s="13"/>
    </row>
    <row r="720" spans="1:1" ht="14.25" customHeight="1" x14ac:dyDescent="0.55000000000000004">
      <c r="A720" s="13"/>
    </row>
    <row r="721" spans="1:1" ht="14.25" customHeight="1" x14ac:dyDescent="0.55000000000000004">
      <c r="A721" s="13"/>
    </row>
    <row r="722" spans="1:1" ht="14.25" customHeight="1" x14ac:dyDescent="0.55000000000000004">
      <c r="A722" s="13"/>
    </row>
    <row r="723" spans="1:1" ht="14.25" customHeight="1" x14ac:dyDescent="0.55000000000000004">
      <c r="A723" s="13"/>
    </row>
    <row r="724" spans="1:1" ht="14.25" customHeight="1" x14ac:dyDescent="0.55000000000000004">
      <c r="A724" s="13"/>
    </row>
    <row r="725" spans="1:1" ht="14.25" customHeight="1" x14ac:dyDescent="0.55000000000000004">
      <c r="A725" s="13"/>
    </row>
    <row r="726" spans="1:1" ht="14.25" customHeight="1" x14ac:dyDescent="0.55000000000000004">
      <c r="A726" s="13"/>
    </row>
    <row r="727" spans="1:1" ht="14.25" customHeight="1" x14ac:dyDescent="0.55000000000000004">
      <c r="A727" s="13"/>
    </row>
    <row r="728" spans="1:1" ht="14.25" customHeight="1" x14ac:dyDescent="0.55000000000000004">
      <c r="A728" s="13"/>
    </row>
    <row r="729" spans="1:1" ht="14.25" customHeight="1" x14ac:dyDescent="0.55000000000000004">
      <c r="A729" s="13"/>
    </row>
    <row r="730" spans="1:1" ht="14.25" customHeight="1" x14ac:dyDescent="0.55000000000000004">
      <c r="A730" s="13"/>
    </row>
    <row r="731" spans="1:1" ht="14.25" customHeight="1" x14ac:dyDescent="0.55000000000000004">
      <c r="A731" s="13"/>
    </row>
    <row r="732" spans="1:1" ht="14.25" customHeight="1" x14ac:dyDescent="0.55000000000000004">
      <c r="A732" s="13"/>
    </row>
    <row r="733" spans="1:1" ht="14.25" customHeight="1" x14ac:dyDescent="0.55000000000000004">
      <c r="A733" s="13"/>
    </row>
    <row r="734" spans="1:1" ht="14.25" customHeight="1" x14ac:dyDescent="0.55000000000000004">
      <c r="A734" s="13"/>
    </row>
    <row r="735" spans="1:1" ht="14.25" customHeight="1" x14ac:dyDescent="0.55000000000000004">
      <c r="A735" s="13"/>
    </row>
    <row r="736" spans="1:1" ht="14.25" customHeight="1" x14ac:dyDescent="0.55000000000000004">
      <c r="A736" s="13"/>
    </row>
    <row r="737" spans="1:1" ht="14.25" customHeight="1" x14ac:dyDescent="0.55000000000000004">
      <c r="A737" s="13"/>
    </row>
    <row r="738" spans="1:1" ht="14.25" customHeight="1" x14ac:dyDescent="0.55000000000000004">
      <c r="A738" s="13"/>
    </row>
    <row r="739" spans="1:1" ht="14.25" customHeight="1" x14ac:dyDescent="0.55000000000000004">
      <c r="A739" s="13"/>
    </row>
    <row r="740" spans="1:1" ht="14.25" customHeight="1" x14ac:dyDescent="0.55000000000000004">
      <c r="A740" s="13"/>
    </row>
    <row r="741" spans="1:1" ht="14.25" customHeight="1" x14ac:dyDescent="0.55000000000000004">
      <c r="A741" s="13"/>
    </row>
    <row r="742" spans="1:1" ht="14.25" customHeight="1" x14ac:dyDescent="0.55000000000000004">
      <c r="A742" s="13"/>
    </row>
    <row r="743" spans="1:1" ht="14.25" customHeight="1" x14ac:dyDescent="0.55000000000000004">
      <c r="A743" s="13"/>
    </row>
    <row r="744" spans="1:1" ht="14.25" customHeight="1" x14ac:dyDescent="0.55000000000000004">
      <c r="A744" s="13"/>
    </row>
    <row r="745" spans="1:1" ht="14.25" customHeight="1" x14ac:dyDescent="0.55000000000000004">
      <c r="A745" s="13"/>
    </row>
    <row r="746" spans="1:1" ht="14.25" customHeight="1" x14ac:dyDescent="0.55000000000000004">
      <c r="A746" s="13"/>
    </row>
    <row r="747" spans="1:1" ht="14.25" customHeight="1" x14ac:dyDescent="0.55000000000000004">
      <c r="A747" s="13"/>
    </row>
    <row r="748" spans="1:1" ht="14.25" customHeight="1" x14ac:dyDescent="0.55000000000000004">
      <c r="A748" s="13"/>
    </row>
    <row r="749" spans="1:1" ht="14.25" customHeight="1" x14ac:dyDescent="0.55000000000000004">
      <c r="A749" s="13"/>
    </row>
    <row r="750" spans="1:1" ht="14.25" customHeight="1" x14ac:dyDescent="0.55000000000000004">
      <c r="A750" s="13"/>
    </row>
    <row r="751" spans="1:1" ht="14.25" customHeight="1" x14ac:dyDescent="0.55000000000000004">
      <c r="A751" s="13"/>
    </row>
    <row r="752" spans="1:1" ht="14.25" customHeight="1" x14ac:dyDescent="0.55000000000000004">
      <c r="A752" s="13"/>
    </row>
    <row r="753" spans="1:1" ht="14.25" customHeight="1" x14ac:dyDescent="0.55000000000000004">
      <c r="A753" s="13"/>
    </row>
    <row r="754" spans="1:1" ht="14.25" customHeight="1" x14ac:dyDescent="0.55000000000000004">
      <c r="A754" s="13"/>
    </row>
    <row r="755" spans="1:1" ht="14.25" customHeight="1" x14ac:dyDescent="0.55000000000000004">
      <c r="A755" s="13"/>
    </row>
    <row r="756" spans="1:1" ht="14.25" customHeight="1" x14ac:dyDescent="0.55000000000000004">
      <c r="A756" s="13"/>
    </row>
    <row r="757" spans="1:1" ht="14.25" customHeight="1" x14ac:dyDescent="0.55000000000000004">
      <c r="A757" s="13"/>
    </row>
    <row r="758" spans="1:1" ht="14.25" customHeight="1" x14ac:dyDescent="0.55000000000000004">
      <c r="A758" s="13"/>
    </row>
    <row r="759" spans="1:1" ht="14.25" customHeight="1" x14ac:dyDescent="0.55000000000000004">
      <c r="A759" s="13"/>
    </row>
    <row r="760" spans="1:1" ht="14.25" customHeight="1" x14ac:dyDescent="0.55000000000000004">
      <c r="A760" s="13"/>
    </row>
    <row r="761" spans="1:1" ht="14.25" customHeight="1" x14ac:dyDescent="0.55000000000000004">
      <c r="A761" s="13"/>
    </row>
    <row r="762" spans="1:1" ht="14.25" customHeight="1" x14ac:dyDescent="0.55000000000000004">
      <c r="A762" s="13"/>
    </row>
    <row r="763" spans="1:1" ht="14.25" customHeight="1" x14ac:dyDescent="0.55000000000000004">
      <c r="A763" s="13"/>
    </row>
    <row r="764" spans="1:1" ht="14.25" customHeight="1" x14ac:dyDescent="0.55000000000000004">
      <c r="A764" s="13"/>
    </row>
    <row r="765" spans="1:1" ht="14.25" customHeight="1" x14ac:dyDescent="0.55000000000000004">
      <c r="A765" s="13"/>
    </row>
    <row r="766" spans="1:1" ht="14.25" customHeight="1" x14ac:dyDescent="0.55000000000000004">
      <c r="A766" s="13"/>
    </row>
    <row r="767" spans="1:1" ht="14.25" customHeight="1" x14ac:dyDescent="0.55000000000000004">
      <c r="A767" s="13"/>
    </row>
    <row r="768" spans="1:1" ht="14.25" customHeight="1" x14ac:dyDescent="0.55000000000000004">
      <c r="A768" s="13"/>
    </row>
    <row r="769" spans="1:1" ht="14.25" customHeight="1" x14ac:dyDescent="0.55000000000000004">
      <c r="A769" s="13"/>
    </row>
    <row r="770" spans="1:1" ht="14.25" customHeight="1" x14ac:dyDescent="0.55000000000000004">
      <c r="A770" s="13"/>
    </row>
    <row r="771" spans="1:1" ht="14.25" customHeight="1" x14ac:dyDescent="0.55000000000000004">
      <c r="A771" s="13"/>
    </row>
    <row r="772" spans="1:1" ht="14.25" customHeight="1" x14ac:dyDescent="0.55000000000000004">
      <c r="A772" s="13"/>
    </row>
    <row r="773" spans="1:1" ht="14.25" customHeight="1" x14ac:dyDescent="0.55000000000000004">
      <c r="A773" s="13"/>
    </row>
    <row r="774" spans="1:1" ht="14.25" customHeight="1" x14ac:dyDescent="0.55000000000000004">
      <c r="A774" s="13"/>
    </row>
    <row r="775" spans="1:1" ht="14.25" customHeight="1" x14ac:dyDescent="0.55000000000000004">
      <c r="A775" s="13"/>
    </row>
    <row r="776" spans="1:1" ht="14.25" customHeight="1" x14ac:dyDescent="0.55000000000000004">
      <c r="A776" s="13"/>
    </row>
    <row r="777" spans="1:1" ht="14.25" customHeight="1" x14ac:dyDescent="0.55000000000000004">
      <c r="A777" s="13"/>
    </row>
    <row r="778" spans="1:1" ht="14.25" customHeight="1" x14ac:dyDescent="0.55000000000000004">
      <c r="A778" s="13"/>
    </row>
    <row r="779" spans="1:1" ht="14.25" customHeight="1" x14ac:dyDescent="0.55000000000000004">
      <c r="A779" s="13"/>
    </row>
    <row r="780" spans="1:1" ht="14.25" customHeight="1" x14ac:dyDescent="0.55000000000000004">
      <c r="A780" s="13"/>
    </row>
    <row r="781" spans="1:1" ht="14.25" customHeight="1" x14ac:dyDescent="0.55000000000000004">
      <c r="A781" s="13"/>
    </row>
    <row r="782" spans="1:1" ht="14.25" customHeight="1" x14ac:dyDescent="0.55000000000000004">
      <c r="A782" s="13"/>
    </row>
    <row r="783" spans="1:1" ht="14.25" customHeight="1" x14ac:dyDescent="0.55000000000000004">
      <c r="A783" s="13"/>
    </row>
    <row r="784" spans="1:1" ht="14.25" customHeight="1" x14ac:dyDescent="0.55000000000000004">
      <c r="A784" s="13"/>
    </row>
    <row r="785" spans="1:1" ht="14.25" customHeight="1" x14ac:dyDescent="0.55000000000000004">
      <c r="A785" s="13"/>
    </row>
    <row r="786" spans="1:1" ht="14.25" customHeight="1" x14ac:dyDescent="0.55000000000000004">
      <c r="A786" s="13"/>
    </row>
    <row r="787" spans="1:1" ht="14.25" customHeight="1" x14ac:dyDescent="0.55000000000000004">
      <c r="A787" s="13"/>
    </row>
    <row r="788" spans="1:1" ht="14.25" customHeight="1" x14ac:dyDescent="0.55000000000000004">
      <c r="A788" s="13"/>
    </row>
    <row r="789" spans="1:1" ht="14.25" customHeight="1" x14ac:dyDescent="0.55000000000000004">
      <c r="A789" s="13"/>
    </row>
    <row r="790" spans="1:1" ht="14.25" customHeight="1" x14ac:dyDescent="0.55000000000000004">
      <c r="A790" s="13"/>
    </row>
    <row r="791" spans="1:1" ht="14.25" customHeight="1" x14ac:dyDescent="0.55000000000000004">
      <c r="A791" s="13"/>
    </row>
    <row r="792" spans="1:1" ht="14.25" customHeight="1" x14ac:dyDescent="0.55000000000000004">
      <c r="A792" s="13"/>
    </row>
    <row r="793" spans="1:1" ht="14.25" customHeight="1" x14ac:dyDescent="0.55000000000000004">
      <c r="A793" s="13"/>
    </row>
    <row r="794" spans="1:1" ht="14.25" customHeight="1" x14ac:dyDescent="0.55000000000000004">
      <c r="A794" s="13"/>
    </row>
    <row r="795" spans="1:1" ht="14.25" customHeight="1" x14ac:dyDescent="0.55000000000000004">
      <c r="A795" s="13"/>
    </row>
    <row r="796" spans="1:1" ht="14.25" customHeight="1" x14ac:dyDescent="0.55000000000000004">
      <c r="A796" s="13"/>
    </row>
    <row r="797" spans="1:1" ht="14.25" customHeight="1" x14ac:dyDescent="0.55000000000000004">
      <c r="A797" s="13"/>
    </row>
    <row r="798" spans="1:1" ht="14.25" customHeight="1" x14ac:dyDescent="0.55000000000000004">
      <c r="A798" s="13"/>
    </row>
    <row r="799" spans="1:1" ht="14.25" customHeight="1" x14ac:dyDescent="0.55000000000000004">
      <c r="A799" s="13"/>
    </row>
    <row r="800" spans="1:1" ht="14.25" customHeight="1" x14ac:dyDescent="0.55000000000000004">
      <c r="A800" s="13"/>
    </row>
    <row r="801" spans="1:1" ht="14.25" customHeight="1" x14ac:dyDescent="0.55000000000000004">
      <c r="A801" s="13"/>
    </row>
    <row r="802" spans="1:1" ht="14.25" customHeight="1" x14ac:dyDescent="0.55000000000000004">
      <c r="A802" s="13"/>
    </row>
    <row r="803" spans="1:1" ht="14.25" customHeight="1" x14ac:dyDescent="0.55000000000000004">
      <c r="A803" s="13"/>
    </row>
    <row r="804" spans="1:1" ht="14.25" customHeight="1" x14ac:dyDescent="0.55000000000000004">
      <c r="A804" s="13"/>
    </row>
    <row r="805" spans="1:1" ht="14.25" customHeight="1" x14ac:dyDescent="0.55000000000000004">
      <c r="A805" s="13"/>
    </row>
    <row r="806" spans="1:1" ht="14.25" customHeight="1" x14ac:dyDescent="0.55000000000000004">
      <c r="A806" s="13"/>
    </row>
    <row r="807" spans="1:1" ht="14.25" customHeight="1" x14ac:dyDescent="0.55000000000000004">
      <c r="A807" s="13"/>
    </row>
    <row r="808" spans="1:1" ht="14.25" customHeight="1" x14ac:dyDescent="0.55000000000000004">
      <c r="A808" s="13"/>
    </row>
    <row r="809" spans="1:1" ht="14.25" customHeight="1" x14ac:dyDescent="0.55000000000000004">
      <c r="A809" s="13"/>
    </row>
    <row r="810" spans="1:1" ht="14.25" customHeight="1" x14ac:dyDescent="0.55000000000000004">
      <c r="A810" s="13"/>
    </row>
    <row r="811" spans="1:1" ht="14.25" customHeight="1" x14ac:dyDescent="0.55000000000000004">
      <c r="A811" s="13"/>
    </row>
    <row r="812" spans="1:1" ht="14.25" customHeight="1" x14ac:dyDescent="0.55000000000000004">
      <c r="A812" s="13"/>
    </row>
    <row r="813" spans="1:1" ht="14.25" customHeight="1" x14ac:dyDescent="0.55000000000000004">
      <c r="A813" s="13"/>
    </row>
    <row r="814" spans="1:1" ht="14.25" customHeight="1" x14ac:dyDescent="0.55000000000000004">
      <c r="A814" s="13"/>
    </row>
    <row r="815" spans="1:1" ht="14.25" customHeight="1" x14ac:dyDescent="0.55000000000000004">
      <c r="A815" s="13"/>
    </row>
    <row r="816" spans="1:1" ht="14.25" customHeight="1" x14ac:dyDescent="0.55000000000000004">
      <c r="A816" s="13"/>
    </row>
    <row r="817" spans="1:1" ht="14.25" customHeight="1" x14ac:dyDescent="0.55000000000000004">
      <c r="A817" s="13"/>
    </row>
    <row r="818" spans="1:1" ht="14.25" customHeight="1" x14ac:dyDescent="0.55000000000000004">
      <c r="A818" s="13"/>
    </row>
    <row r="819" spans="1:1" ht="14.25" customHeight="1" x14ac:dyDescent="0.55000000000000004">
      <c r="A819" s="13"/>
    </row>
    <row r="820" spans="1:1" ht="14.25" customHeight="1" x14ac:dyDescent="0.55000000000000004">
      <c r="A820" s="13"/>
    </row>
    <row r="821" spans="1:1" ht="14.25" customHeight="1" x14ac:dyDescent="0.55000000000000004">
      <c r="A821" s="13"/>
    </row>
    <row r="822" spans="1:1" ht="14.25" customHeight="1" x14ac:dyDescent="0.55000000000000004">
      <c r="A822" s="13"/>
    </row>
    <row r="823" spans="1:1" ht="14.25" customHeight="1" x14ac:dyDescent="0.55000000000000004">
      <c r="A823" s="13"/>
    </row>
    <row r="824" spans="1:1" ht="14.25" customHeight="1" x14ac:dyDescent="0.55000000000000004">
      <c r="A824" s="13"/>
    </row>
    <row r="825" spans="1:1" ht="14.25" customHeight="1" x14ac:dyDescent="0.55000000000000004">
      <c r="A825" s="13"/>
    </row>
    <row r="826" spans="1:1" ht="14.25" customHeight="1" x14ac:dyDescent="0.55000000000000004">
      <c r="A826" s="13"/>
    </row>
    <row r="827" spans="1:1" ht="14.25" customHeight="1" x14ac:dyDescent="0.55000000000000004">
      <c r="A827" s="13"/>
    </row>
    <row r="828" spans="1:1" ht="14.25" customHeight="1" x14ac:dyDescent="0.55000000000000004">
      <c r="A828" s="13"/>
    </row>
    <row r="829" spans="1:1" ht="14.25" customHeight="1" x14ac:dyDescent="0.55000000000000004">
      <c r="A829" s="13"/>
    </row>
    <row r="830" spans="1:1" ht="14.25" customHeight="1" x14ac:dyDescent="0.55000000000000004">
      <c r="A830" s="13"/>
    </row>
    <row r="831" spans="1:1" ht="14.25" customHeight="1" x14ac:dyDescent="0.55000000000000004">
      <c r="A831" s="13"/>
    </row>
    <row r="832" spans="1:1" ht="14.25" customHeight="1" x14ac:dyDescent="0.55000000000000004">
      <c r="A832" s="13"/>
    </row>
    <row r="833" spans="1:1" ht="14.25" customHeight="1" x14ac:dyDescent="0.55000000000000004">
      <c r="A833" s="13"/>
    </row>
    <row r="834" spans="1:1" ht="14.25" customHeight="1" x14ac:dyDescent="0.55000000000000004">
      <c r="A834" s="13"/>
    </row>
    <row r="835" spans="1:1" ht="14.25" customHeight="1" x14ac:dyDescent="0.55000000000000004">
      <c r="A835" s="13"/>
    </row>
    <row r="836" spans="1:1" ht="14.25" customHeight="1" x14ac:dyDescent="0.55000000000000004">
      <c r="A836" s="13"/>
    </row>
    <row r="837" spans="1:1" ht="14.25" customHeight="1" x14ac:dyDescent="0.55000000000000004">
      <c r="A837" s="13"/>
    </row>
    <row r="838" spans="1:1" ht="14.25" customHeight="1" x14ac:dyDescent="0.55000000000000004">
      <c r="A838" s="13"/>
    </row>
    <row r="839" spans="1:1" ht="14.25" customHeight="1" x14ac:dyDescent="0.55000000000000004">
      <c r="A839" s="13"/>
    </row>
    <row r="840" spans="1:1" ht="14.25" customHeight="1" x14ac:dyDescent="0.55000000000000004">
      <c r="A840" s="13"/>
    </row>
    <row r="841" spans="1:1" ht="14.25" customHeight="1" x14ac:dyDescent="0.55000000000000004">
      <c r="A841" s="13"/>
    </row>
    <row r="842" spans="1:1" ht="14.25" customHeight="1" x14ac:dyDescent="0.55000000000000004">
      <c r="A842" s="13"/>
    </row>
    <row r="843" spans="1:1" ht="14.25" customHeight="1" x14ac:dyDescent="0.55000000000000004">
      <c r="A843" s="13"/>
    </row>
    <row r="844" spans="1:1" ht="14.25" customHeight="1" x14ac:dyDescent="0.55000000000000004">
      <c r="A844" s="13"/>
    </row>
    <row r="845" spans="1:1" ht="14.25" customHeight="1" x14ac:dyDescent="0.55000000000000004">
      <c r="A845" s="13"/>
    </row>
    <row r="846" spans="1:1" ht="14.25" customHeight="1" x14ac:dyDescent="0.55000000000000004">
      <c r="A846" s="13"/>
    </row>
    <row r="847" spans="1:1" ht="14.25" customHeight="1" x14ac:dyDescent="0.55000000000000004">
      <c r="A847" s="13"/>
    </row>
    <row r="848" spans="1:1" ht="14.25" customHeight="1" x14ac:dyDescent="0.55000000000000004">
      <c r="A848" s="13"/>
    </row>
    <row r="849" spans="1:1" ht="14.25" customHeight="1" x14ac:dyDescent="0.55000000000000004">
      <c r="A849" s="13"/>
    </row>
    <row r="850" spans="1:1" ht="14.25" customHeight="1" x14ac:dyDescent="0.55000000000000004">
      <c r="A850" s="13"/>
    </row>
    <row r="851" spans="1:1" ht="14.25" customHeight="1" x14ac:dyDescent="0.55000000000000004">
      <c r="A851" s="13"/>
    </row>
    <row r="852" spans="1:1" ht="14.25" customHeight="1" x14ac:dyDescent="0.55000000000000004">
      <c r="A852" s="13"/>
    </row>
    <row r="853" spans="1:1" ht="14.25" customHeight="1" x14ac:dyDescent="0.55000000000000004">
      <c r="A853" s="13"/>
    </row>
    <row r="854" spans="1:1" ht="14.25" customHeight="1" x14ac:dyDescent="0.55000000000000004">
      <c r="A854" s="13"/>
    </row>
    <row r="855" spans="1:1" ht="14.25" customHeight="1" x14ac:dyDescent="0.55000000000000004">
      <c r="A855" s="13"/>
    </row>
    <row r="856" spans="1:1" ht="14.25" customHeight="1" x14ac:dyDescent="0.55000000000000004">
      <c r="A856" s="13"/>
    </row>
    <row r="857" spans="1:1" ht="14.25" customHeight="1" x14ac:dyDescent="0.55000000000000004">
      <c r="A857" s="13"/>
    </row>
    <row r="858" spans="1:1" ht="14.25" customHeight="1" x14ac:dyDescent="0.55000000000000004">
      <c r="A858" s="13"/>
    </row>
    <row r="859" spans="1:1" ht="14.25" customHeight="1" x14ac:dyDescent="0.55000000000000004">
      <c r="A859" s="13"/>
    </row>
    <row r="860" spans="1:1" ht="14.25" customHeight="1" x14ac:dyDescent="0.55000000000000004">
      <c r="A860" s="13"/>
    </row>
    <row r="861" spans="1:1" ht="14.25" customHeight="1" x14ac:dyDescent="0.55000000000000004">
      <c r="A861" s="13"/>
    </row>
    <row r="862" spans="1:1" ht="14.25" customHeight="1" x14ac:dyDescent="0.55000000000000004">
      <c r="A862" s="13"/>
    </row>
    <row r="863" spans="1:1" ht="14.25" customHeight="1" x14ac:dyDescent="0.55000000000000004">
      <c r="A863" s="13"/>
    </row>
    <row r="864" spans="1:1" ht="14.25" customHeight="1" x14ac:dyDescent="0.55000000000000004">
      <c r="A864" s="13"/>
    </row>
    <row r="865" spans="1:1" ht="14.25" customHeight="1" x14ac:dyDescent="0.55000000000000004">
      <c r="A865" s="13"/>
    </row>
    <row r="866" spans="1:1" ht="14.25" customHeight="1" x14ac:dyDescent="0.55000000000000004">
      <c r="A866" s="13"/>
    </row>
    <row r="867" spans="1:1" ht="14.25" customHeight="1" x14ac:dyDescent="0.55000000000000004">
      <c r="A867" s="13"/>
    </row>
    <row r="868" spans="1:1" ht="14.25" customHeight="1" x14ac:dyDescent="0.55000000000000004">
      <c r="A868" s="13"/>
    </row>
    <row r="869" spans="1:1" ht="14.25" customHeight="1" x14ac:dyDescent="0.55000000000000004">
      <c r="A869" s="13"/>
    </row>
    <row r="870" spans="1:1" ht="14.25" customHeight="1" x14ac:dyDescent="0.55000000000000004">
      <c r="A870" s="13"/>
    </row>
    <row r="871" spans="1:1" ht="14.25" customHeight="1" x14ac:dyDescent="0.55000000000000004">
      <c r="A871" s="13"/>
    </row>
    <row r="872" spans="1:1" ht="14.25" customHeight="1" x14ac:dyDescent="0.55000000000000004">
      <c r="A872" s="13"/>
    </row>
    <row r="873" spans="1:1" ht="14.25" customHeight="1" x14ac:dyDescent="0.55000000000000004">
      <c r="A873" s="13"/>
    </row>
    <row r="874" spans="1:1" ht="14.25" customHeight="1" x14ac:dyDescent="0.55000000000000004">
      <c r="A874" s="13"/>
    </row>
    <row r="875" spans="1:1" ht="14.25" customHeight="1" x14ac:dyDescent="0.55000000000000004">
      <c r="A875" s="13"/>
    </row>
    <row r="876" spans="1:1" ht="14.25" customHeight="1" x14ac:dyDescent="0.55000000000000004">
      <c r="A876" s="13"/>
    </row>
    <row r="877" spans="1:1" ht="14.25" customHeight="1" x14ac:dyDescent="0.55000000000000004">
      <c r="A877" s="13"/>
    </row>
    <row r="878" spans="1:1" ht="14.25" customHeight="1" x14ac:dyDescent="0.55000000000000004">
      <c r="A878" s="13"/>
    </row>
    <row r="879" spans="1:1" ht="14.25" customHeight="1" x14ac:dyDescent="0.55000000000000004">
      <c r="A879" s="13"/>
    </row>
    <row r="880" spans="1:1" ht="14.25" customHeight="1" x14ac:dyDescent="0.55000000000000004">
      <c r="A880" s="13"/>
    </row>
    <row r="881" spans="1:1" ht="14.25" customHeight="1" x14ac:dyDescent="0.55000000000000004">
      <c r="A881" s="13"/>
    </row>
    <row r="882" spans="1:1" ht="14.25" customHeight="1" x14ac:dyDescent="0.55000000000000004">
      <c r="A882" s="13"/>
    </row>
    <row r="883" spans="1:1" ht="14.25" customHeight="1" x14ac:dyDescent="0.55000000000000004">
      <c r="A883" s="13"/>
    </row>
    <row r="884" spans="1:1" ht="14.25" customHeight="1" x14ac:dyDescent="0.55000000000000004">
      <c r="A884" s="13"/>
    </row>
    <row r="885" spans="1:1" ht="14.25" customHeight="1" x14ac:dyDescent="0.55000000000000004">
      <c r="A885" s="13"/>
    </row>
    <row r="886" spans="1:1" ht="14.25" customHeight="1" x14ac:dyDescent="0.55000000000000004">
      <c r="A886" s="13"/>
    </row>
    <row r="887" spans="1:1" ht="14.25" customHeight="1" x14ac:dyDescent="0.55000000000000004">
      <c r="A887" s="13"/>
    </row>
    <row r="888" spans="1:1" ht="14.25" customHeight="1" x14ac:dyDescent="0.55000000000000004">
      <c r="A888" s="13"/>
    </row>
    <row r="889" spans="1:1" ht="14.25" customHeight="1" x14ac:dyDescent="0.55000000000000004">
      <c r="A889" s="13"/>
    </row>
    <row r="890" spans="1:1" ht="14.25" customHeight="1" x14ac:dyDescent="0.55000000000000004">
      <c r="A890" s="13"/>
    </row>
    <row r="891" spans="1:1" ht="14.25" customHeight="1" x14ac:dyDescent="0.55000000000000004">
      <c r="A891" s="13"/>
    </row>
    <row r="892" spans="1:1" ht="14.25" customHeight="1" x14ac:dyDescent="0.55000000000000004">
      <c r="A892" s="13"/>
    </row>
    <row r="893" spans="1:1" ht="14.25" customHeight="1" x14ac:dyDescent="0.55000000000000004">
      <c r="A893" s="13"/>
    </row>
    <row r="894" spans="1:1" ht="14.25" customHeight="1" x14ac:dyDescent="0.55000000000000004">
      <c r="A894" s="13"/>
    </row>
    <row r="895" spans="1:1" ht="14.25" customHeight="1" x14ac:dyDescent="0.55000000000000004">
      <c r="A895" s="13"/>
    </row>
    <row r="896" spans="1:1" ht="14.25" customHeight="1" x14ac:dyDescent="0.55000000000000004">
      <c r="A896" s="13"/>
    </row>
    <row r="897" spans="1:1" ht="14.25" customHeight="1" x14ac:dyDescent="0.55000000000000004">
      <c r="A897" s="13"/>
    </row>
    <row r="898" spans="1:1" ht="14.25" customHeight="1" x14ac:dyDescent="0.55000000000000004">
      <c r="A898" s="13"/>
    </row>
    <row r="899" spans="1:1" ht="14.25" customHeight="1" x14ac:dyDescent="0.55000000000000004">
      <c r="A899" s="13"/>
    </row>
    <row r="900" spans="1:1" ht="14.25" customHeight="1" x14ac:dyDescent="0.55000000000000004">
      <c r="A900" s="13"/>
    </row>
    <row r="901" spans="1:1" ht="14.25" customHeight="1" x14ac:dyDescent="0.55000000000000004">
      <c r="A901" s="13"/>
    </row>
    <row r="902" spans="1:1" ht="14.25" customHeight="1" x14ac:dyDescent="0.55000000000000004">
      <c r="A902" s="13"/>
    </row>
    <row r="903" spans="1:1" ht="14.25" customHeight="1" x14ac:dyDescent="0.55000000000000004">
      <c r="A903" s="13"/>
    </row>
    <row r="904" spans="1:1" ht="14.25" customHeight="1" x14ac:dyDescent="0.55000000000000004">
      <c r="A904" s="13"/>
    </row>
    <row r="905" spans="1:1" ht="14.25" customHeight="1" x14ac:dyDescent="0.55000000000000004">
      <c r="A905" s="13"/>
    </row>
    <row r="906" spans="1:1" ht="14.25" customHeight="1" x14ac:dyDescent="0.55000000000000004">
      <c r="A906" s="13"/>
    </row>
    <row r="907" spans="1:1" ht="14.25" customHeight="1" x14ac:dyDescent="0.55000000000000004">
      <c r="A907" s="13"/>
    </row>
    <row r="908" spans="1:1" ht="14.25" customHeight="1" x14ac:dyDescent="0.55000000000000004">
      <c r="A908" s="13"/>
    </row>
    <row r="909" spans="1:1" ht="14.25" customHeight="1" x14ac:dyDescent="0.55000000000000004">
      <c r="A909" s="13"/>
    </row>
    <row r="910" spans="1:1" ht="14.25" customHeight="1" x14ac:dyDescent="0.55000000000000004">
      <c r="A910" s="13"/>
    </row>
    <row r="911" spans="1:1" ht="14.25" customHeight="1" x14ac:dyDescent="0.55000000000000004">
      <c r="A911" s="13"/>
    </row>
    <row r="912" spans="1:1" ht="14.25" customHeight="1" x14ac:dyDescent="0.55000000000000004">
      <c r="A912" s="13"/>
    </row>
    <row r="913" spans="1:1" ht="14.25" customHeight="1" x14ac:dyDescent="0.55000000000000004">
      <c r="A913" s="13"/>
    </row>
    <row r="914" spans="1:1" ht="14.25" customHeight="1" x14ac:dyDescent="0.55000000000000004">
      <c r="A914" s="13"/>
    </row>
    <row r="915" spans="1:1" ht="14.25" customHeight="1" x14ac:dyDescent="0.55000000000000004">
      <c r="A915" s="13"/>
    </row>
    <row r="916" spans="1:1" ht="14.25" customHeight="1" x14ac:dyDescent="0.55000000000000004">
      <c r="A916" s="13"/>
    </row>
    <row r="917" spans="1:1" ht="14.25" customHeight="1" x14ac:dyDescent="0.55000000000000004">
      <c r="A917" s="13"/>
    </row>
    <row r="918" spans="1:1" ht="14.25" customHeight="1" x14ac:dyDescent="0.55000000000000004">
      <c r="A918" s="13"/>
    </row>
    <row r="919" spans="1:1" ht="14.25" customHeight="1" x14ac:dyDescent="0.55000000000000004">
      <c r="A919" s="13"/>
    </row>
    <row r="920" spans="1:1" ht="14.25" customHeight="1" x14ac:dyDescent="0.55000000000000004">
      <c r="A920" s="13"/>
    </row>
    <row r="921" spans="1:1" ht="14.25" customHeight="1" x14ac:dyDescent="0.55000000000000004">
      <c r="A921" s="13"/>
    </row>
    <row r="922" spans="1:1" ht="14.25" customHeight="1" x14ac:dyDescent="0.55000000000000004">
      <c r="A922" s="13"/>
    </row>
    <row r="923" spans="1:1" ht="14.25" customHeight="1" x14ac:dyDescent="0.55000000000000004">
      <c r="A923" s="13"/>
    </row>
    <row r="924" spans="1:1" ht="14.25" customHeight="1" x14ac:dyDescent="0.55000000000000004">
      <c r="A924" s="13"/>
    </row>
    <row r="925" spans="1:1" ht="14.25" customHeight="1" x14ac:dyDescent="0.55000000000000004">
      <c r="A925" s="13"/>
    </row>
    <row r="926" spans="1:1" ht="14.25" customHeight="1" x14ac:dyDescent="0.55000000000000004">
      <c r="A926" s="13"/>
    </row>
    <row r="927" spans="1:1" ht="14.25" customHeight="1" x14ac:dyDescent="0.55000000000000004">
      <c r="A927" s="13"/>
    </row>
    <row r="928" spans="1:1" ht="14.25" customHeight="1" x14ac:dyDescent="0.55000000000000004">
      <c r="A928" s="13"/>
    </row>
    <row r="929" spans="1:1" ht="14.25" customHeight="1" x14ac:dyDescent="0.55000000000000004">
      <c r="A929" s="13"/>
    </row>
    <row r="930" spans="1:1" ht="14.25" customHeight="1" x14ac:dyDescent="0.55000000000000004">
      <c r="A930" s="13"/>
    </row>
    <row r="931" spans="1:1" ht="14.25" customHeight="1" x14ac:dyDescent="0.55000000000000004">
      <c r="A931" s="13"/>
    </row>
    <row r="932" spans="1:1" ht="14.25" customHeight="1" x14ac:dyDescent="0.55000000000000004">
      <c r="A932" s="13"/>
    </row>
    <row r="933" spans="1:1" ht="14.25" customHeight="1" x14ac:dyDescent="0.55000000000000004">
      <c r="A933" s="13"/>
    </row>
    <row r="934" spans="1:1" ht="14.25" customHeight="1" x14ac:dyDescent="0.55000000000000004">
      <c r="A934" s="13"/>
    </row>
    <row r="935" spans="1:1" ht="14.25" customHeight="1" x14ac:dyDescent="0.55000000000000004">
      <c r="A935" s="13"/>
    </row>
    <row r="936" spans="1:1" ht="14.25" customHeight="1" x14ac:dyDescent="0.55000000000000004">
      <c r="A936" s="13"/>
    </row>
    <row r="937" spans="1:1" ht="14.25" customHeight="1" x14ac:dyDescent="0.55000000000000004">
      <c r="A937" s="13"/>
    </row>
    <row r="938" spans="1:1" ht="14.25" customHeight="1" x14ac:dyDescent="0.55000000000000004">
      <c r="A938" s="13"/>
    </row>
    <row r="939" spans="1:1" ht="14.25" customHeight="1" x14ac:dyDescent="0.55000000000000004">
      <c r="A939" s="13"/>
    </row>
    <row r="940" spans="1:1" ht="14.25" customHeight="1" x14ac:dyDescent="0.55000000000000004">
      <c r="A940" s="13"/>
    </row>
    <row r="941" spans="1:1" ht="14.25" customHeight="1" x14ac:dyDescent="0.55000000000000004">
      <c r="A941" s="13"/>
    </row>
    <row r="942" spans="1:1" ht="14.25" customHeight="1" x14ac:dyDescent="0.55000000000000004">
      <c r="A942" s="13"/>
    </row>
    <row r="943" spans="1:1" ht="14.25" customHeight="1" x14ac:dyDescent="0.55000000000000004">
      <c r="A943" s="13"/>
    </row>
    <row r="944" spans="1:1" ht="14.25" customHeight="1" x14ac:dyDescent="0.55000000000000004">
      <c r="A944" s="13"/>
    </row>
    <row r="945" spans="1:1" ht="14.25" customHeight="1" x14ac:dyDescent="0.55000000000000004">
      <c r="A945" s="13"/>
    </row>
    <row r="946" spans="1:1" ht="14.25" customHeight="1" x14ac:dyDescent="0.55000000000000004">
      <c r="A946" s="13"/>
    </row>
    <row r="947" spans="1:1" ht="14.25" customHeight="1" x14ac:dyDescent="0.55000000000000004">
      <c r="A947" s="13"/>
    </row>
    <row r="948" spans="1:1" ht="14.25" customHeight="1" x14ac:dyDescent="0.55000000000000004">
      <c r="A948" s="13"/>
    </row>
    <row r="949" spans="1:1" ht="14.25" customHeight="1" x14ac:dyDescent="0.55000000000000004">
      <c r="A949" s="13"/>
    </row>
    <row r="950" spans="1:1" ht="14.25" customHeight="1" x14ac:dyDescent="0.55000000000000004">
      <c r="A950" s="13"/>
    </row>
    <row r="951" spans="1:1" ht="14.25" customHeight="1" x14ac:dyDescent="0.55000000000000004">
      <c r="A951" s="13"/>
    </row>
    <row r="952" spans="1:1" ht="14.25" customHeight="1" x14ac:dyDescent="0.55000000000000004">
      <c r="A952" s="13"/>
    </row>
    <row r="953" spans="1:1" ht="14.25" customHeight="1" x14ac:dyDescent="0.55000000000000004">
      <c r="A953" s="13"/>
    </row>
    <row r="954" spans="1:1" ht="14.25" customHeight="1" x14ac:dyDescent="0.55000000000000004">
      <c r="A954" s="13"/>
    </row>
    <row r="955" spans="1:1" ht="14.25" customHeight="1" x14ac:dyDescent="0.55000000000000004">
      <c r="A955" s="13"/>
    </row>
    <row r="956" spans="1:1" ht="14.25" customHeight="1" x14ac:dyDescent="0.55000000000000004">
      <c r="A956" s="13"/>
    </row>
    <row r="957" spans="1:1" ht="14.25" customHeight="1" x14ac:dyDescent="0.55000000000000004">
      <c r="A957" s="13"/>
    </row>
    <row r="958" spans="1:1" ht="14.25" customHeight="1" x14ac:dyDescent="0.55000000000000004">
      <c r="A958" s="13"/>
    </row>
    <row r="959" spans="1:1" ht="14.25" customHeight="1" x14ac:dyDescent="0.55000000000000004">
      <c r="A959" s="13"/>
    </row>
    <row r="960" spans="1:1" ht="14.25" customHeight="1" x14ac:dyDescent="0.55000000000000004">
      <c r="A960" s="13"/>
    </row>
    <row r="961" spans="1:1" ht="14.25" customHeight="1" x14ac:dyDescent="0.55000000000000004">
      <c r="A961" s="13"/>
    </row>
    <row r="962" spans="1:1" ht="14.25" customHeight="1" x14ac:dyDescent="0.55000000000000004">
      <c r="A962" s="13"/>
    </row>
    <row r="963" spans="1:1" ht="14.25" customHeight="1" x14ac:dyDescent="0.55000000000000004">
      <c r="A963" s="13"/>
    </row>
    <row r="964" spans="1:1" ht="14.25" customHeight="1" x14ac:dyDescent="0.55000000000000004">
      <c r="A964" s="13"/>
    </row>
    <row r="965" spans="1:1" ht="14.25" customHeight="1" x14ac:dyDescent="0.55000000000000004">
      <c r="A965" s="13"/>
    </row>
    <row r="966" spans="1:1" ht="14.25" customHeight="1" x14ac:dyDescent="0.55000000000000004">
      <c r="A966" s="13"/>
    </row>
    <row r="967" spans="1:1" ht="14.25" customHeight="1" x14ac:dyDescent="0.55000000000000004">
      <c r="A967" s="13"/>
    </row>
    <row r="968" spans="1:1" ht="14.25" customHeight="1" x14ac:dyDescent="0.55000000000000004">
      <c r="A968" s="13"/>
    </row>
    <row r="969" spans="1:1" ht="14.25" customHeight="1" x14ac:dyDescent="0.55000000000000004">
      <c r="A969" s="13"/>
    </row>
    <row r="970" spans="1:1" ht="14.25" customHeight="1" x14ac:dyDescent="0.55000000000000004">
      <c r="A970" s="13"/>
    </row>
    <row r="971" spans="1:1" ht="14.25" customHeight="1" x14ac:dyDescent="0.55000000000000004">
      <c r="A971" s="13"/>
    </row>
    <row r="972" spans="1:1" ht="14.25" customHeight="1" x14ac:dyDescent="0.55000000000000004">
      <c r="A972" s="13"/>
    </row>
    <row r="973" spans="1:1" ht="14.25" customHeight="1" x14ac:dyDescent="0.55000000000000004">
      <c r="A973" s="13"/>
    </row>
    <row r="974" spans="1:1" ht="14.25" customHeight="1" x14ac:dyDescent="0.55000000000000004">
      <c r="A974" s="13"/>
    </row>
    <row r="975" spans="1:1" ht="14.25" customHeight="1" x14ac:dyDescent="0.55000000000000004">
      <c r="A975" s="13"/>
    </row>
    <row r="976" spans="1:1" ht="14.25" customHeight="1" x14ac:dyDescent="0.55000000000000004">
      <c r="A976" s="13"/>
    </row>
    <row r="977" spans="1:1" ht="14.25" customHeight="1" x14ac:dyDescent="0.55000000000000004">
      <c r="A977" s="13"/>
    </row>
    <row r="978" spans="1:1" ht="14.25" customHeight="1" x14ac:dyDescent="0.55000000000000004">
      <c r="A978" s="13"/>
    </row>
    <row r="979" spans="1:1" ht="14.25" customHeight="1" x14ac:dyDescent="0.55000000000000004">
      <c r="A979" s="13"/>
    </row>
    <row r="980" spans="1:1" ht="14.25" customHeight="1" x14ac:dyDescent="0.55000000000000004">
      <c r="A980" s="13"/>
    </row>
    <row r="981" spans="1:1" ht="14.25" customHeight="1" x14ac:dyDescent="0.55000000000000004">
      <c r="A981" s="13"/>
    </row>
    <row r="982" spans="1:1" ht="14.25" customHeight="1" x14ac:dyDescent="0.55000000000000004">
      <c r="A982" s="13"/>
    </row>
    <row r="983" spans="1:1" ht="14.25" customHeight="1" x14ac:dyDescent="0.55000000000000004">
      <c r="A983" s="13"/>
    </row>
    <row r="984" spans="1:1" ht="14.25" customHeight="1" x14ac:dyDescent="0.55000000000000004">
      <c r="A984" s="13"/>
    </row>
    <row r="985" spans="1:1" ht="14.25" customHeight="1" x14ac:dyDescent="0.55000000000000004">
      <c r="A985" s="13"/>
    </row>
    <row r="986" spans="1:1" ht="14.25" customHeight="1" x14ac:dyDescent="0.55000000000000004">
      <c r="A986" s="13"/>
    </row>
    <row r="987" spans="1:1" ht="14.25" customHeight="1" x14ac:dyDescent="0.55000000000000004">
      <c r="A987" s="13"/>
    </row>
    <row r="988" spans="1:1" ht="14.25" customHeight="1" x14ac:dyDescent="0.55000000000000004">
      <c r="A988" s="13"/>
    </row>
    <row r="989" spans="1:1" ht="14.25" customHeight="1" x14ac:dyDescent="0.55000000000000004">
      <c r="A989" s="13"/>
    </row>
    <row r="990" spans="1:1" ht="14.25" customHeight="1" x14ac:dyDescent="0.55000000000000004">
      <c r="A990" s="13"/>
    </row>
    <row r="991" spans="1:1" ht="14.25" customHeight="1" x14ac:dyDescent="0.55000000000000004">
      <c r="A991" s="13"/>
    </row>
    <row r="992" spans="1:1" ht="14.25" customHeight="1" x14ac:dyDescent="0.55000000000000004">
      <c r="A992" s="13"/>
    </row>
    <row r="993" spans="1:1" ht="14.25" customHeight="1" x14ac:dyDescent="0.55000000000000004">
      <c r="A993" s="13"/>
    </row>
    <row r="994" spans="1:1" ht="14.25" customHeight="1" x14ac:dyDescent="0.55000000000000004">
      <c r="A994" s="13"/>
    </row>
    <row r="995" spans="1:1" ht="14.25" customHeight="1" x14ac:dyDescent="0.55000000000000004">
      <c r="A995" s="13"/>
    </row>
    <row r="996" spans="1:1" ht="14.25" customHeight="1" x14ac:dyDescent="0.55000000000000004">
      <c r="A996" s="13"/>
    </row>
    <row r="997" spans="1:1" ht="14.25" customHeight="1" x14ac:dyDescent="0.55000000000000004">
      <c r="A997" s="13"/>
    </row>
    <row r="998" spans="1:1" ht="14.25" customHeight="1" x14ac:dyDescent="0.55000000000000004">
      <c r="A998" s="13"/>
    </row>
    <row r="999" spans="1:1" ht="14.25" customHeight="1" x14ac:dyDescent="0.55000000000000004">
      <c r="A999" s="13"/>
    </row>
    <row r="1000" spans="1:1" ht="14.25" customHeight="1" x14ac:dyDescent="0.55000000000000004">
      <c r="A1000" s="13"/>
    </row>
  </sheetData>
  <phoneticPr fontId="12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01"/>
  <sheetViews>
    <sheetView workbookViewId="0">
      <pane ySplit="1" topLeftCell="A2" activePane="bottomLeft" state="frozen"/>
      <selection pane="bottomLeft" activeCell="H1" sqref="H1:I1048576"/>
    </sheetView>
  </sheetViews>
  <sheetFormatPr defaultColWidth="12.6171875" defaultRowHeight="15" customHeight="1" x14ac:dyDescent="0.45"/>
  <cols>
    <col min="1" max="5" width="7.85546875" customWidth="1"/>
    <col min="6" max="9" width="7.6171875" customWidth="1"/>
    <col min="10" max="16" width="7.85546875" customWidth="1"/>
    <col min="17" max="19" width="7.6171875" customWidth="1"/>
  </cols>
  <sheetData>
    <row r="1" spans="1:20" ht="29.25" customHeight="1" x14ac:dyDescent="0.55000000000000004">
      <c r="A1" s="14" t="s">
        <v>27</v>
      </c>
      <c r="B1" s="22" t="s">
        <v>51</v>
      </c>
      <c r="C1" s="22" t="s">
        <v>30</v>
      </c>
      <c r="D1" s="23" t="s">
        <v>52</v>
      </c>
      <c r="E1" s="22" t="s">
        <v>53</v>
      </c>
      <c r="F1" s="23" t="s">
        <v>54</v>
      </c>
      <c r="G1" s="23" t="s">
        <v>55</v>
      </c>
      <c r="H1" s="23" t="s">
        <v>56</v>
      </c>
      <c r="I1" s="23" t="s">
        <v>57</v>
      </c>
      <c r="J1" s="41" t="s">
        <v>95</v>
      </c>
      <c r="K1" s="41" t="s">
        <v>74</v>
      </c>
      <c r="L1" s="22"/>
      <c r="M1" s="14"/>
      <c r="N1" s="14"/>
      <c r="O1" s="14"/>
      <c r="P1" s="14"/>
      <c r="Q1" s="14"/>
      <c r="R1" s="14"/>
      <c r="S1" s="15"/>
      <c r="T1" s="15"/>
    </row>
    <row r="2" spans="1:20" ht="19.899999999999999" customHeight="1" x14ac:dyDescent="0.55000000000000004">
      <c r="A2" s="24"/>
      <c r="B2" s="25"/>
      <c r="C2" s="25"/>
      <c r="D2" s="26"/>
      <c r="E2" s="25"/>
      <c r="F2" s="26" t="s">
        <v>58</v>
      </c>
      <c r="G2" s="26" t="s">
        <v>37</v>
      </c>
      <c r="H2" s="26" t="s">
        <v>59</v>
      </c>
      <c r="I2" s="26"/>
      <c r="J2" s="43" t="s">
        <v>100</v>
      </c>
      <c r="K2" s="43" t="s">
        <v>100</v>
      </c>
      <c r="L2" s="25"/>
      <c r="M2" s="24"/>
      <c r="N2" s="24"/>
      <c r="O2" s="24"/>
      <c r="P2" s="24"/>
      <c r="Q2" s="24"/>
      <c r="R2" s="24"/>
      <c r="S2" s="27"/>
      <c r="T2" s="27"/>
    </row>
    <row r="3" spans="1:20" ht="14.25" customHeight="1" x14ac:dyDescent="0.55000000000000004">
      <c r="A3" s="13" t="s">
        <v>75</v>
      </c>
      <c r="B3" s="13">
        <v>-70.999099999999999</v>
      </c>
      <c r="C3" s="13">
        <v>39.249499999999998</v>
      </c>
      <c r="D3" s="13">
        <v>32</v>
      </c>
      <c r="E3" s="13">
        <v>24</v>
      </c>
      <c r="F3" s="12">
        <v>2.6859999999999999</v>
      </c>
      <c r="G3" s="12">
        <v>2.665</v>
      </c>
      <c r="H3" s="12">
        <v>23.799399999999999</v>
      </c>
      <c r="I3" s="12">
        <v>34.259</v>
      </c>
      <c r="J3" s="29">
        <v>24.552908019472198</v>
      </c>
      <c r="K3" s="29" t="s">
        <v>98</v>
      </c>
      <c r="L3" s="17"/>
      <c r="M3" s="13"/>
      <c r="N3" s="17"/>
      <c r="O3" s="13"/>
      <c r="P3" s="13"/>
      <c r="Q3" s="13"/>
      <c r="R3" s="13"/>
      <c r="S3" s="13"/>
    </row>
    <row r="4" spans="1:20" ht="14.25" customHeight="1" x14ac:dyDescent="0.55000000000000004">
      <c r="A4" s="13" t="s">
        <v>75</v>
      </c>
      <c r="B4" s="13">
        <v>-70.999099999999999</v>
      </c>
      <c r="C4" s="13">
        <v>39.249499999999998</v>
      </c>
      <c r="D4" s="13">
        <v>32</v>
      </c>
      <c r="E4" s="13">
        <v>20</v>
      </c>
      <c r="F4" s="12">
        <v>6.4269999999999996</v>
      </c>
      <c r="G4" s="12">
        <v>6.3780000000000001</v>
      </c>
      <c r="H4" s="12">
        <v>23.801500000000001</v>
      </c>
      <c r="I4" s="12">
        <v>34.258099999999999</v>
      </c>
      <c r="J4" s="29">
        <v>25.757109915449654</v>
      </c>
      <c r="K4" s="29" t="s">
        <v>98</v>
      </c>
      <c r="L4" s="17"/>
      <c r="M4" s="13"/>
      <c r="N4" s="17"/>
      <c r="O4" s="13"/>
      <c r="P4" s="13"/>
      <c r="Q4" s="13"/>
      <c r="R4" s="13"/>
      <c r="S4" s="13"/>
    </row>
    <row r="5" spans="1:20" ht="14.25" customHeight="1" x14ac:dyDescent="0.55000000000000004">
      <c r="A5" s="13" t="s">
        <v>75</v>
      </c>
      <c r="B5" s="13">
        <v>-70.999099999999999</v>
      </c>
      <c r="C5" s="13">
        <v>39.249499999999998</v>
      </c>
      <c r="D5" s="13">
        <v>32</v>
      </c>
      <c r="E5" s="13">
        <v>18</v>
      </c>
      <c r="F5" s="12">
        <v>11.241</v>
      </c>
      <c r="G5" s="12">
        <v>11.156000000000001</v>
      </c>
      <c r="H5" s="12">
        <v>22.442900000000002</v>
      </c>
      <c r="I5" s="12">
        <v>34.865699999999997</v>
      </c>
      <c r="J5" s="29">
        <v>30.215219062259798</v>
      </c>
      <c r="K5" s="29" t="s">
        <v>98</v>
      </c>
      <c r="L5" s="17"/>
      <c r="M5" s="13"/>
      <c r="N5" s="17"/>
      <c r="O5" s="13"/>
      <c r="P5" s="13"/>
      <c r="Q5" s="13"/>
      <c r="R5" s="13"/>
      <c r="S5" s="13"/>
    </row>
    <row r="6" spans="1:20" ht="14.25" customHeight="1" x14ac:dyDescent="0.55000000000000004">
      <c r="A6" s="13" t="s">
        <v>75</v>
      </c>
      <c r="B6" s="13">
        <v>-70.999099999999999</v>
      </c>
      <c r="C6" s="13">
        <v>39.249499999999998</v>
      </c>
      <c r="D6" s="13">
        <v>32</v>
      </c>
      <c r="E6" s="13">
        <v>17</v>
      </c>
      <c r="F6" s="12">
        <v>16.18</v>
      </c>
      <c r="G6" s="12">
        <v>16.056000000000001</v>
      </c>
      <c r="H6" s="12">
        <v>19.955500000000001</v>
      </c>
      <c r="I6" s="12">
        <v>35.179200000000002</v>
      </c>
      <c r="J6" s="29">
        <v>20.786574429925697</v>
      </c>
      <c r="K6" s="29" t="s">
        <v>98</v>
      </c>
      <c r="L6" s="17"/>
      <c r="M6" s="13"/>
      <c r="N6" s="17"/>
      <c r="O6" s="13"/>
      <c r="P6" s="13"/>
      <c r="Q6" s="13"/>
      <c r="R6" s="13"/>
      <c r="S6" s="13"/>
    </row>
    <row r="7" spans="1:20" ht="14.25" customHeight="1" x14ac:dyDescent="0.55000000000000004">
      <c r="A7" s="13" t="s">
        <v>75</v>
      </c>
      <c r="B7" s="13">
        <v>-70.999099999999999</v>
      </c>
      <c r="C7" s="13">
        <v>39.249499999999998</v>
      </c>
      <c r="D7" s="13">
        <v>32</v>
      </c>
      <c r="E7" s="13">
        <v>14</v>
      </c>
      <c r="F7" s="12">
        <v>24.997</v>
      </c>
      <c r="G7" s="12">
        <v>24.805</v>
      </c>
      <c r="H7" s="12">
        <v>19.017800000000001</v>
      </c>
      <c r="I7" s="12">
        <v>35.838200000000001</v>
      </c>
      <c r="J7" s="29">
        <v>36.953625416346398</v>
      </c>
      <c r="K7" s="29" t="s">
        <v>98</v>
      </c>
      <c r="L7" s="17"/>
      <c r="M7" s="13"/>
      <c r="N7" s="17"/>
      <c r="O7" s="13"/>
      <c r="P7" s="13"/>
      <c r="Q7" s="13"/>
      <c r="R7" s="13"/>
      <c r="S7" s="13"/>
    </row>
    <row r="8" spans="1:20" ht="14.25" customHeight="1" x14ac:dyDescent="0.55000000000000004">
      <c r="A8" s="13" t="s">
        <v>75</v>
      </c>
      <c r="B8" s="13">
        <v>-70.999099999999999</v>
      </c>
      <c r="C8" s="13">
        <v>39.249499999999998</v>
      </c>
      <c r="D8" s="13">
        <v>32</v>
      </c>
      <c r="E8" s="13">
        <v>9</v>
      </c>
      <c r="F8" s="12">
        <v>38.466999999999999</v>
      </c>
      <c r="G8" s="12">
        <v>38.170999999999999</v>
      </c>
      <c r="H8" s="12">
        <v>17.177499999999998</v>
      </c>
      <c r="I8" s="12">
        <v>35.829900000000002</v>
      </c>
      <c r="J8" s="29">
        <v>33.315398411478348</v>
      </c>
      <c r="K8" s="29" t="s">
        <v>98</v>
      </c>
      <c r="L8" s="17"/>
      <c r="M8" s="13"/>
      <c r="N8" s="17"/>
      <c r="O8" s="13"/>
      <c r="P8" s="13"/>
      <c r="Q8" s="13"/>
      <c r="R8" s="13"/>
      <c r="S8" s="13"/>
    </row>
    <row r="9" spans="1:20" ht="14.25" customHeight="1" x14ac:dyDescent="0.55000000000000004">
      <c r="A9" s="13" t="s">
        <v>75</v>
      </c>
      <c r="B9" s="13">
        <v>-70.999099999999999</v>
      </c>
      <c r="C9" s="13">
        <v>39.249499999999998</v>
      </c>
      <c r="D9" s="13">
        <v>32</v>
      </c>
      <c r="E9" s="13">
        <v>8</v>
      </c>
      <c r="F9" s="12">
        <v>57.765000000000001</v>
      </c>
      <c r="G9" s="12">
        <v>57.317999999999998</v>
      </c>
      <c r="H9" s="12">
        <v>15.5367</v>
      </c>
      <c r="I9" s="12">
        <v>35.6907</v>
      </c>
      <c r="J9" s="29">
        <v>22.682551883166791</v>
      </c>
      <c r="K9" s="29" t="s">
        <v>98</v>
      </c>
      <c r="L9" s="17"/>
      <c r="M9" s="13"/>
      <c r="N9" s="17"/>
      <c r="O9" s="13"/>
      <c r="P9" s="13"/>
      <c r="Q9" s="13"/>
      <c r="R9" s="13"/>
      <c r="S9" s="13"/>
    </row>
    <row r="10" spans="1:20" ht="14.25" customHeight="1" x14ac:dyDescent="0.55000000000000004">
      <c r="A10" s="13" t="s">
        <v>75</v>
      </c>
      <c r="B10" s="13">
        <v>-70.999099999999999</v>
      </c>
      <c r="C10" s="13">
        <v>39.249499999999998</v>
      </c>
      <c r="D10" s="13">
        <v>32</v>
      </c>
      <c r="E10" s="13">
        <v>7</v>
      </c>
      <c r="F10" s="12">
        <v>80.451999999999998</v>
      </c>
      <c r="G10" s="12">
        <v>79.825000000000003</v>
      </c>
      <c r="H10" s="12">
        <v>14.766299999999999</v>
      </c>
      <c r="I10" s="12">
        <v>35.779299999999999</v>
      </c>
      <c r="J10" s="29">
        <v>41.334870612349469</v>
      </c>
      <c r="K10" s="29" t="s">
        <v>98</v>
      </c>
      <c r="L10" s="17"/>
      <c r="M10" s="13"/>
      <c r="N10" s="17"/>
      <c r="O10" s="13"/>
      <c r="P10" s="13"/>
      <c r="Q10" s="13"/>
      <c r="R10" s="13"/>
      <c r="S10" s="13"/>
    </row>
    <row r="11" spans="1:20" ht="14.25" customHeight="1" x14ac:dyDescent="0.55000000000000004">
      <c r="A11" s="13" t="s">
        <v>75</v>
      </c>
      <c r="B11" s="13">
        <v>-70.999099999999999</v>
      </c>
      <c r="C11" s="13">
        <v>39.249499999999998</v>
      </c>
      <c r="D11" s="13">
        <v>32</v>
      </c>
      <c r="E11" s="13">
        <v>6</v>
      </c>
      <c r="F11" s="12">
        <v>101.06</v>
      </c>
      <c r="G11" s="12">
        <v>100.268</v>
      </c>
      <c r="H11" s="12">
        <v>13.7378</v>
      </c>
      <c r="I11" s="12">
        <v>35.599499999999999</v>
      </c>
      <c r="J11" s="29">
        <v>26.781962592877271</v>
      </c>
      <c r="K11" s="29" t="s">
        <v>98</v>
      </c>
      <c r="L11" s="17"/>
      <c r="M11" s="13"/>
      <c r="N11" s="17"/>
      <c r="O11" s="13"/>
      <c r="P11" s="13"/>
      <c r="Q11" s="13"/>
      <c r="R11" s="13"/>
      <c r="S11" s="13"/>
    </row>
    <row r="12" spans="1:20" ht="14.25" customHeight="1" x14ac:dyDescent="0.55000000000000004">
      <c r="A12" s="13" t="s">
        <v>75</v>
      </c>
      <c r="B12" s="13">
        <v>-70.999099999999999</v>
      </c>
      <c r="C12" s="13">
        <v>39.249499999999998</v>
      </c>
      <c r="D12" s="13">
        <v>32</v>
      </c>
      <c r="E12" s="13">
        <v>5</v>
      </c>
      <c r="F12" s="12">
        <v>120.929</v>
      </c>
      <c r="G12" s="12">
        <v>119.976</v>
      </c>
      <c r="H12" s="12">
        <v>13.5777</v>
      </c>
      <c r="I12" s="12">
        <v>35.6038</v>
      </c>
      <c r="J12" s="29">
        <v>41.89853958493466</v>
      </c>
      <c r="K12" s="29" t="s">
        <v>98</v>
      </c>
      <c r="L12" s="17"/>
      <c r="M12" s="13"/>
      <c r="N12" s="17"/>
      <c r="O12" s="13"/>
      <c r="P12" s="13"/>
      <c r="Q12" s="13"/>
      <c r="R12" s="13"/>
      <c r="S12" s="13"/>
    </row>
    <row r="13" spans="1:20" ht="14.25" customHeight="1" x14ac:dyDescent="0.55000000000000004">
      <c r="A13" s="13" t="s">
        <v>75</v>
      </c>
      <c r="B13" s="13">
        <v>-70.999099999999999</v>
      </c>
      <c r="C13" s="13">
        <v>39.249499999999998</v>
      </c>
      <c r="D13" s="13">
        <v>32</v>
      </c>
      <c r="E13" s="13">
        <v>4</v>
      </c>
      <c r="F13" s="12">
        <v>151.19800000000001</v>
      </c>
      <c r="G13" s="12">
        <v>149.995</v>
      </c>
      <c r="H13" s="12">
        <v>13.857799999999999</v>
      </c>
      <c r="I13" s="12">
        <v>35.740499999999997</v>
      </c>
      <c r="J13" s="29">
        <v>28.934153215475273</v>
      </c>
      <c r="K13" s="29" t="s">
        <v>98</v>
      </c>
      <c r="L13" s="17"/>
      <c r="M13" s="13"/>
      <c r="N13" s="17"/>
      <c r="O13" s="13"/>
      <c r="P13" s="13"/>
      <c r="Q13" s="13"/>
      <c r="R13" s="13"/>
      <c r="S13" s="13"/>
    </row>
    <row r="14" spans="1:20" ht="14.25" customHeight="1" x14ac:dyDescent="0.55000000000000004">
      <c r="A14" s="13" t="s">
        <v>75</v>
      </c>
      <c r="B14" s="13">
        <v>-70.999099999999999</v>
      </c>
      <c r="C14" s="13">
        <v>39.249499999999998</v>
      </c>
      <c r="D14" s="13">
        <v>32</v>
      </c>
      <c r="E14" s="13">
        <v>3</v>
      </c>
      <c r="F14" s="12">
        <v>201.727</v>
      </c>
      <c r="G14" s="12">
        <v>200.09700000000001</v>
      </c>
      <c r="H14" s="12">
        <v>12.677199999999999</v>
      </c>
      <c r="I14" s="12">
        <v>35.602699999999999</v>
      </c>
      <c r="J14" s="29">
        <v>24.296694850115294</v>
      </c>
      <c r="K14" s="29" t="s">
        <v>98</v>
      </c>
      <c r="L14" s="17"/>
      <c r="M14" s="13"/>
      <c r="N14" s="17"/>
      <c r="O14" s="13"/>
      <c r="P14" s="13"/>
      <c r="Q14" s="13"/>
      <c r="R14" s="13"/>
      <c r="S14" s="13"/>
    </row>
    <row r="15" spans="1:20" ht="14.25" customHeight="1" x14ac:dyDescent="0.55000000000000004">
      <c r="A15" s="13" t="s">
        <v>75</v>
      </c>
      <c r="B15" s="13">
        <v>-70.999099999999999</v>
      </c>
      <c r="C15" s="13">
        <v>39.249499999999998</v>
      </c>
      <c r="D15" s="13">
        <v>32</v>
      </c>
      <c r="E15" s="13">
        <v>2</v>
      </c>
      <c r="F15" s="12">
        <v>251.608</v>
      </c>
      <c r="G15" s="12">
        <v>249.54599999999999</v>
      </c>
      <c r="H15" s="12">
        <v>11.3309</v>
      </c>
      <c r="I15" s="12">
        <v>35.448500000000003</v>
      </c>
      <c r="J15" s="29">
        <v>71.106840891621829</v>
      </c>
      <c r="K15" s="29" t="s">
        <v>98</v>
      </c>
      <c r="L15" s="17"/>
      <c r="M15" s="13"/>
      <c r="N15" s="17"/>
      <c r="O15" s="13"/>
      <c r="P15" s="13"/>
      <c r="Q15" s="13"/>
      <c r="R15" s="13"/>
      <c r="S15" s="13"/>
    </row>
    <row r="16" spans="1:20" ht="14.25" customHeight="1" x14ac:dyDescent="0.55000000000000004">
      <c r="A16" s="16" t="s">
        <v>75</v>
      </c>
      <c r="B16" s="16">
        <v>-70.999099999999999</v>
      </c>
      <c r="C16" s="16">
        <v>39.249499999999998</v>
      </c>
      <c r="D16" s="16">
        <v>32</v>
      </c>
      <c r="E16" s="16">
        <v>1</v>
      </c>
      <c r="F16" s="12">
        <v>302.69900000000001</v>
      </c>
      <c r="G16" s="12">
        <v>300.18</v>
      </c>
      <c r="H16" s="12">
        <v>9.7117000000000004</v>
      </c>
      <c r="I16" s="12">
        <v>35.2624</v>
      </c>
      <c r="J16" s="35">
        <v>41.847296951063285</v>
      </c>
      <c r="K16" s="35" t="s">
        <v>98</v>
      </c>
      <c r="L16" s="17"/>
      <c r="M16" s="16"/>
      <c r="N16" s="17"/>
      <c r="O16" s="16"/>
      <c r="P16" s="16"/>
      <c r="Q16" s="16"/>
      <c r="R16" s="16"/>
      <c r="S16" s="16"/>
    </row>
    <row r="17" spans="1:19" ht="14.25" customHeight="1" x14ac:dyDescent="0.55000000000000004">
      <c r="A17" s="13" t="s">
        <v>76</v>
      </c>
      <c r="B17" s="13">
        <v>-70.884399999999999</v>
      </c>
      <c r="C17" s="13">
        <v>39.250300000000003</v>
      </c>
      <c r="D17" s="13">
        <v>34</v>
      </c>
      <c r="E17" s="13">
        <v>5</v>
      </c>
      <c r="F17" s="12">
        <v>121.11499999999999</v>
      </c>
      <c r="G17" s="12">
        <v>120.16</v>
      </c>
      <c r="H17" s="13">
        <v>13.7225</v>
      </c>
      <c r="I17" s="13">
        <v>35.607700000000001</v>
      </c>
      <c r="J17" s="29">
        <v>1.8652318729182682</v>
      </c>
      <c r="K17" s="29">
        <v>0.23552109032603424</v>
      </c>
      <c r="L17" s="17"/>
      <c r="M17" s="17"/>
      <c r="N17" s="17"/>
      <c r="O17" s="17"/>
      <c r="P17" s="18"/>
      <c r="Q17" s="13"/>
      <c r="R17" s="13"/>
      <c r="S17" s="13"/>
    </row>
    <row r="18" spans="1:19" ht="14.25" customHeight="1" x14ac:dyDescent="0.55000000000000004">
      <c r="A18" s="13" t="s">
        <v>76</v>
      </c>
      <c r="B18" s="13">
        <v>-70.884399999999999</v>
      </c>
      <c r="C18" s="13">
        <v>39.250300000000003</v>
      </c>
      <c r="D18" s="13">
        <v>34</v>
      </c>
      <c r="E18" s="13">
        <v>4</v>
      </c>
      <c r="F18" s="12">
        <v>151.321</v>
      </c>
      <c r="G18" s="12">
        <v>150.11699999999999</v>
      </c>
      <c r="H18" s="12">
        <v>14.0124</v>
      </c>
      <c r="I18" s="12">
        <v>35.780999999999999</v>
      </c>
      <c r="J18" s="29">
        <v>2.108634383807328</v>
      </c>
      <c r="K18" s="29">
        <v>0.28987211117050365</v>
      </c>
      <c r="L18" s="17"/>
      <c r="M18" s="17"/>
      <c r="N18" s="17"/>
      <c r="O18" s="17"/>
      <c r="P18" s="18"/>
      <c r="Q18" s="13"/>
      <c r="R18" s="13"/>
      <c r="S18" s="13"/>
    </row>
    <row r="19" spans="1:19" ht="14.25" customHeight="1" x14ac:dyDescent="0.55000000000000004">
      <c r="A19" s="13" t="s">
        <v>76</v>
      </c>
      <c r="B19" s="13">
        <v>-70.884399999999999</v>
      </c>
      <c r="C19" s="13">
        <v>39.250300000000003</v>
      </c>
      <c r="D19" s="13">
        <v>34</v>
      </c>
      <c r="E19" s="13">
        <v>3</v>
      </c>
      <c r="F19" s="12">
        <v>201.893</v>
      </c>
      <c r="G19" s="12">
        <v>200.262</v>
      </c>
      <c r="H19" s="12">
        <v>12.5769</v>
      </c>
      <c r="I19" s="12">
        <v>35.584800000000001</v>
      </c>
      <c r="J19" s="29">
        <v>4.1711503971304129</v>
      </c>
      <c r="K19" s="29">
        <v>2.51826396579375</v>
      </c>
      <c r="L19" s="17"/>
      <c r="M19" s="17"/>
      <c r="N19" s="17"/>
      <c r="O19" s="17"/>
      <c r="P19" s="18"/>
      <c r="Q19" s="13"/>
      <c r="R19" s="13"/>
      <c r="S19" s="13"/>
    </row>
    <row r="20" spans="1:19" ht="14.25" customHeight="1" x14ac:dyDescent="0.55000000000000004">
      <c r="A20" s="13" t="s">
        <v>76</v>
      </c>
      <c r="B20" s="13">
        <v>-70.884399999999999</v>
      </c>
      <c r="C20" s="13">
        <v>39.250300000000003</v>
      </c>
      <c r="D20" s="13">
        <v>34</v>
      </c>
      <c r="E20" s="13">
        <v>2</v>
      </c>
      <c r="F20" s="12">
        <v>252.74</v>
      </c>
      <c r="G20" s="12">
        <v>250.66800000000001</v>
      </c>
      <c r="H20" s="12">
        <v>11.264900000000001</v>
      </c>
      <c r="I20" s="12">
        <v>35.445599999999999</v>
      </c>
      <c r="J20" s="29">
        <v>4.6195234435049963</v>
      </c>
      <c r="K20" s="29">
        <v>1.0870204168893902</v>
      </c>
      <c r="L20" s="17"/>
      <c r="M20" s="17"/>
      <c r="N20" s="17"/>
      <c r="O20" s="17"/>
      <c r="P20" s="18"/>
      <c r="Q20" s="13"/>
      <c r="R20" s="13"/>
      <c r="S20" s="13"/>
    </row>
    <row r="21" spans="1:19" ht="14.25" customHeight="1" x14ac:dyDescent="0.55000000000000004">
      <c r="A21" s="16" t="s">
        <v>76</v>
      </c>
      <c r="B21" s="16">
        <v>-70.884399999999999</v>
      </c>
      <c r="C21" s="16">
        <v>39.250300000000003</v>
      </c>
      <c r="D21" s="16">
        <v>34</v>
      </c>
      <c r="E21" s="16">
        <v>1</v>
      </c>
      <c r="F21" s="12">
        <v>302.74299999999999</v>
      </c>
      <c r="G21" s="12">
        <v>300.22399999999999</v>
      </c>
      <c r="H21" s="12">
        <v>9.9301999999999992</v>
      </c>
      <c r="I21" s="12">
        <v>35.284999999999997</v>
      </c>
      <c r="J21" s="35">
        <v>2.8900845503458878</v>
      </c>
      <c r="K21" s="35">
        <v>1.9022857295564322</v>
      </c>
      <c r="L21" s="17"/>
      <c r="M21" s="17"/>
      <c r="N21" s="17"/>
      <c r="O21" s="17"/>
      <c r="P21" s="20"/>
      <c r="Q21" s="16"/>
      <c r="R21" s="16"/>
      <c r="S21" s="16"/>
    </row>
    <row r="22" spans="1:19" ht="14.25" customHeight="1" x14ac:dyDescent="0.55000000000000004">
      <c r="A22" s="13" t="s">
        <v>77</v>
      </c>
      <c r="B22" s="13">
        <v>-70.766099999999994</v>
      </c>
      <c r="C22" s="13">
        <v>39.249699999999997</v>
      </c>
      <c r="D22" s="13">
        <v>35</v>
      </c>
      <c r="E22" s="13">
        <v>24</v>
      </c>
      <c r="F22" s="12">
        <v>2.556</v>
      </c>
      <c r="G22" s="12">
        <v>2.536</v>
      </c>
      <c r="H22" s="12">
        <v>20.882100000000001</v>
      </c>
      <c r="I22" s="12">
        <v>32.689799999999998</v>
      </c>
      <c r="J22" s="29">
        <v>9.3594670766077375</v>
      </c>
      <c r="K22" s="29">
        <v>0.10870204168893913</v>
      </c>
      <c r="L22" s="17"/>
      <c r="M22" s="17"/>
      <c r="N22" s="17"/>
      <c r="O22" s="17"/>
      <c r="P22" s="18"/>
      <c r="Q22" s="13"/>
      <c r="R22" s="13"/>
      <c r="S22" s="13"/>
    </row>
    <row r="23" spans="1:19" ht="14.25" customHeight="1" x14ac:dyDescent="0.55000000000000004">
      <c r="A23" s="13" t="s">
        <v>77</v>
      </c>
      <c r="B23" s="13">
        <v>-70.766099999999994</v>
      </c>
      <c r="C23" s="13">
        <v>39.249699999999997</v>
      </c>
      <c r="D23" s="13">
        <v>35</v>
      </c>
      <c r="E23" s="13">
        <v>20</v>
      </c>
      <c r="F23" s="12">
        <v>5.9560000000000004</v>
      </c>
      <c r="G23" s="12">
        <v>5.9109999999999996</v>
      </c>
      <c r="H23" s="12">
        <v>20.860600000000002</v>
      </c>
      <c r="I23" s="12">
        <v>32.689300000000003</v>
      </c>
      <c r="J23" s="29">
        <v>5.3497309761721752</v>
      </c>
      <c r="K23" s="29">
        <v>9.0585034740782194E-2</v>
      </c>
      <c r="L23" s="17"/>
      <c r="M23" s="17"/>
      <c r="N23" s="17"/>
      <c r="O23" s="17"/>
      <c r="P23" s="18"/>
      <c r="Q23" s="13"/>
      <c r="R23" s="13"/>
      <c r="S23" s="13"/>
    </row>
    <row r="24" spans="1:19" ht="14.25" customHeight="1" x14ac:dyDescent="0.55000000000000004">
      <c r="A24" s="13" t="s">
        <v>77</v>
      </c>
      <c r="B24" s="13">
        <v>-70.766099999999994</v>
      </c>
      <c r="C24" s="13">
        <v>39.249699999999997</v>
      </c>
      <c r="D24" s="13">
        <v>35</v>
      </c>
      <c r="E24" s="13">
        <v>18</v>
      </c>
      <c r="F24" s="12">
        <v>11.683</v>
      </c>
      <c r="G24" s="16">
        <v>11.593999999999999</v>
      </c>
      <c r="H24" s="16">
        <v>18.084399999999999</v>
      </c>
      <c r="I24" s="16">
        <v>33.042400000000001</v>
      </c>
      <c r="J24" s="29">
        <v>6.0415065334358182</v>
      </c>
      <c r="K24" s="29">
        <v>1.0689034099412407</v>
      </c>
      <c r="L24" s="17"/>
      <c r="M24" s="17"/>
      <c r="N24" s="17"/>
      <c r="O24" s="17"/>
      <c r="P24" s="18"/>
      <c r="Q24" s="13"/>
      <c r="R24" s="13"/>
      <c r="S24" s="13"/>
    </row>
    <row r="25" spans="1:19" ht="14.25" customHeight="1" x14ac:dyDescent="0.55000000000000004">
      <c r="A25" s="13" t="s">
        <v>77</v>
      </c>
      <c r="B25" s="13">
        <v>-70.766099999999994</v>
      </c>
      <c r="C25" s="13">
        <v>39.249699999999997</v>
      </c>
      <c r="D25" s="13">
        <v>35</v>
      </c>
      <c r="E25" s="13">
        <v>16</v>
      </c>
      <c r="F25" s="12">
        <v>16.931000000000001</v>
      </c>
      <c r="G25" s="13">
        <v>16.802</v>
      </c>
      <c r="H25" s="13">
        <v>16.4941</v>
      </c>
      <c r="I25" s="13">
        <v>33.696199999999997</v>
      </c>
      <c r="J25" s="29">
        <v>7.5147322572380224</v>
      </c>
      <c r="K25" s="29">
        <v>0.76091429182257264</v>
      </c>
      <c r="L25" s="17"/>
      <c r="M25" s="17"/>
      <c r="N25" s="17"/>
      <c r="O25" s="17"/>
      <c r="P25" s="18"/>
      <c r="Q25" s="13"/>
      <c r="R25" s="13"/>
      <c r="S25" s="13"/>
    </row>
    <row r="26" spans="1:19" ht="14.25" customHeight="1" x14ac:dyDescent="0.55000000000000004">
      <c r="A26" s="13" t="s">
        <v>77</v>
      </c>
      <c r="B26" s="13">
        <v>-70.766099999999994</v>
      </c>
      <c r="C26" s="13">
        <v>39.249699999999997</v>
      </c>
      <c r="D26" s="13">
        <v>35</v>
      </c>
      <c r="E26" s="13">
        <v>14</v>
      </c>
      <c r="F26" s="12">
        <v>26.474</v>
      </c>
      <c r="G26" s="13">
        <v>26.271999999999998</v>
      </c>
      <c r="H26" s="13">
        <v>13.321199999999999</v>
      </c>
      <c r="I26" s="13">
        <v>34.075600000000001</v>
      </c>
      <c r="J26" s="29">
        <v>17.404560594414551</v>
      </c>
      <c r="K26" s="29">
        <v>4.6017197648317332</v>
      </c>
      <c r="L26" s="17"/>
      <c r="M26" s="17"/>
      <c r="N26" s="17"/>
      <c r="O26" s="17"/>
      <c r="P26" s="18"/>
      <c r="Q26" s="13"/>
      <c r="R26" s="13"/>
      <c r="S26" s="13"/>
    </row>
    <row r="27" spans="1:19" ht="14.25" customHeight="1" x14ac:dyDescent="0.55000000000000004">
      <c r="A27" s="13" t="s">
        <v>77</v>
      </c>
      <c r="B27" s="13">
        <v>-70.766099999999994</v>
      </c>
      <c r="C27" s="13">
        <v>39.249699999999997</v>
      </c>
      <c r="D27" s="13">
        <v>35</v>
      </c>
      <c r="E27" s="13">
        <v>12</v>
      </c>
      <c r="F27" s="12">
        <v>40.405000000000001</v>
      </c>
      <c r="G27" s="13">
        <v>40.094000000000001</v>
      </c>
      <c r="H27" s="13">
        <v>15.406499999999999</v>
      </c>
      <c r="I27" s="13">
        <v>35.218200000000003</v>
      </c>
      <c r="J27" s="29">
        <v>5.9133999487573661</v>
      </c>
      <c r="K27" s="29">
        <v>1.8117006948156312E-2</v>
      </c>
      <c r="L27" s="17"/>
      <c r="M27" s="17"/>
      <c r="N27" s="17"/>
      <c r="O27" s="17"/>
      <c r="P27" s="18"/>
      <c r="Q27" s="13"/>
      <c r="R27" s="13"/>
      <c r="S27" s="13"/>
    </row>
    <row r="28" spans="1:19" ht="14.25" customHeight="1" x14ac:dyDescent="0.55000000000000004">
      <c r="A28" s="13" t="s">
        <v>77</v>
      </c>
      <c r="B28" s="13">
        <v>-70.766099999999994</v>
      </c>
      <c r="C28" s="13">
        <v>39.249699999999997</v>
      </c>
      <c r="D28" s="13">
        <v>35</v>
      </c>
      <c r="E28" s="13">
        <v>10</v>
      </c>
      <c r="F28" s="16">
        <v>60.508000000000003</v>
      </c>
      <c r="G28" s="13">
        <v>60.039000000000001</v>
      </c>
      <c r="H28" s="13">
        <v>13.5702</v>
      </c>
      <c r="I28" s="13">
        <v>35.247500000000002</v>
      </c>
      <c r="J28" s="29">
        <v>5.0422751729438895</v>
      </c>
      <c r="K28" s="29">
        <v>5.4351020844469564E-2</v>
      </c>
      <c r="L28" s="17"/>
      <c r="M28" s="17"/>
      <c r="N28" s="17"/>
      <c r="O28" s="17"/>
      <c r="P28" s="18"/>
      <c r="Q28" s="13"/>
      <c r="R28" s="13"/>
      <c r="S28" s="13"/>
    </row>
    <row r="29" spans="1:19" ht="14.25" customHeight="1" x14ac:dyDescent="0.55000000000000004">
      <c r="A29" s="13" t="s">
        <v>77</v>
      </c>
      <c r="B29" s="13">
        <v>-70.766099999999994</v>
      </c>
      <c r="C29" s="13">
        <v>39.249699999999997</v>
      </c>
      <c r="D29" s="13">
        <v>35</v>
      </c>
      <c r="E29" s="13">
        <v>8</v>
      </c>
      <c r="F29" s="12">
        <v>80.436999999999998</v>
      </c>
      <c r="G29" s="12">
        <v>79.81</v>
      </c>
      <c r="H29" s="12">
        <v>13.894</v>
      </c>
      <c r="I29" s="12">
        <v>35.517000000000003</v>
      </c>
      <c r="J29" s="29">
        <v>4.1583397386625673</v>
      </c>
      <c r="K29" s="29">
        <v>2.5001469588455949</v>
      </c>
      <c r="L29" s="17"/>
      <c r="M29" s="17"/>
      <c r="N29" s="17"/>
      <c r="O29" s="17"/>
      <c r="P29" s="18"/>
      <c r="Q29" s="13"/>
      <c r="R29" s="13"/>
      <c r="S29" s="13"/>
    </row>
    <row r="30" spans="1:19" ht="14.25" customHeight="1" x14ac:dyDescent="0.55000000000000004">
      <c r="A30" s="13" t="s">
        <v>77</v>
      </c>
      <c r="B30" s="13">
        <v>-70.766099999999994</v>
      </c>
      <c r="C30" s="13">
        <v>39.249699999999997</v>
      </c>
      <c r="D30" s="13">
        <v>35</v>
      </c>
      <c r="E30" s="13">
        <v>6</v>
      </c>
      <c r="F30" s="12">
        <v>101.11</v>
      </c>
      <c r="G30" s="12">
        <v>100.31699999999999</v>
      </c>
      <c r="H30" s="12">
        <v>13.8651</v>
      </c>
      <c r="I30" s="12">
        <v>35.613999999999997</v>
      </c>
      <c r="J30" s="29">
        <v>3.8508839354342816</v>
      </c>
      <c r="K30" s="29">
        <v>1.449360555852518</v>
      </c>
      <c r="L30" s="17"/>
      <c r="M30" s="17"/>
      <c r="N30" s="17"/>
      <c r="O30" s="17"/>
      <c r="P30" s="18"/>
      <c r="Q30" s="13"/>
      <c r="R30" s="13"/>
      <c r="S30" s="13"/>
    </row>
    <row r="31" spans="1:19" ht="14.25" customHeight="1" x14ac:dyDescent="0.55000000000000004">
      <c r="A31" s="13" t="s">
        <v>77</v>
      </c>
      <c r="B31" s="13">
        <v>-70.766099999999994</v>
      </c>
      <c r="C31" s="13">
        <v>39.249699999999997</v>
      </c>
      <c r="D31" s="13">
        <v>35</v>
      </c>
      <c r="E31" s="13">
        <v>5</v>
      </c>
      <c r="F31" s="12">
        <v>121.714</v>
      </c>
      <c r="G31" s="12">
        <v>120.754</v>
      </c>
      <c r="H31" s="12">
        <v>13.6225</v>
      </c>
      <c r="I31" s="12">
        <v>35.605899999999998</v>
      </c>
      <c r="J31" s="29">
        <v>1.5962080450935181</v>
      </c>
      <c r="K31" s="29">
        <v>7.2468027792625872E-2</v>
      </c>
      <c r="L31" s="17"/>
      <c r="M31" s="17"/>
      <c r="N31" s="17"/>
      <c r="O31" s="17"/>
      <c r="P31" s="18"/>
      <c r="Q31" s="13"/>
      <c r="R31" s="13"/>
      <c r="S31" s="13"/>
    </row>
    <row r="32" spans="1:19" ht="14.25" customHeight="1" x14ac:dyDescent="0.55000000000000004">
      <c r="A32" s="13" t="s">
        <v>77</v>
      </c>
      <c r="B32" s="13">
        <v>-70.766099999999994</v>
      </c>
      <c r="C32" s="13">
        <v>39.249699999999997</v>
      </c>
      <c r="D32" s="13">
        <v>35</v>
      </c>
      <c r="E32" s="13">
        <v>4</v>
      </c>
      <c r="F32" s="12">
        <v>151.50899999999999</v>
      </c>
      <c r="G32" s="12">
        <v>150.303</v>
      </c>
      <c r="H32" s="12">
        <v>13.6172</v>
      </c>
      <c r="I32" s="12">
        <v>35.665500000000002</v>
      </c>
      <c r="J32" s="29">
        <v>4.9526005636689732</v>
      </c>
      <c r="K32" s="29">
        <v>3.0798911811866017</v>
      </c>
      <c r="L32" s="17"/>
      <c r="M32" s="17"/>
      <c r="N32" s="17"/>
      <c r="O32" s="17"/>
      <c r="P32" s="18"/>
      <c r="Q32" s="13"/>
      <c r="R32" s="13"/>
      <c r="S32" s="13"/>
    </row>
    <row r="33" spans="1:19" ht="14.25" customHeight="1" x14ac:dyDescent="0.55000000000000004">
      <c r="A33" s="13" t="s">
        <v>77</v>
      </c>
      <c r="B33" s="13">
        <v>-70.766099999999994</v>
      </c>
      <c r="C33" s="13">
        <v>39.249699999999997</v>
      </c>
      <c r="D33" s="13">
        <v>35</v>
      </c>
      <c r="E33" s="13">
        <v>3</v>
      </c>
      <c r="F33" s="16">
        <v>201.93799999999999</v>
      </c>
      <c r="G33" s="16">
        <v>200.30699999999999</v>
      </c>
      <c r="H33" s="16">
        <v>12.7842</v>
      </c>
      <c r="I33" s="16">
        <v>35.630800000000001</v>
      </c>
      <c r="J33" s="29">
        <v>2.6082500640532924</v>
      </c>
      <c r="K33" s="29">
        <v>0.63409524318547894</v>
      </c>
      <c r="L33" s="17"/>
      <c r="M33" s="17"/>
      <c r="N33" s="17"/>
      <c r="O33" s="17"/>
      <c r="P33" s="18"/>
      <c r="Q33" s="13"/>
      <c r="R33" s="13"/>
      <c r="S33" s="13"/>
    </row>
    <row r="34" spans="1:19" ht="14.25" customHeight="1" x14ac:dyDescent="0.55000000000000004">
      <c r="A34" s="13" t="s">
        <v>77</v>
      </c>
      <c r="B34" s="13">
        <v>-70.766099999999994</v>
      </c>
      <c r="C34" s="13">
        <v>39.249699999999997</v>
      </c>
      <c r="D34" s="13">
        <v>35</v>
      </c>
      <c r="E34" s="13">
        <v>2</v>
      </c>
      <c r="F34" s="13">
        <v>252.61</v>
      </c>
      <c r="G34" s="13">
        <v>250.53899999999999</v>
      </c>
      <c r="H34" s="13">
        <v>10.957700000000001</v>
      </c>
      <c r="I34" s="13">
        <v>35.4024</v>
      </c>
      <c r="J34" s="29">
        <v>2.4032795285677686</v>
      </c>
      <c r="K34" s="29">
        <v>0.38045714591128493</v>
      </c>
      <c r="L34" s="17"/>
      <c r="M34" s="17"/>
      <c r="N34" s="17"/>
      <c r="O34" s="17"/>
      <c r="P34" s="18"/>
      <c r="Q34" s="13"/>
      <c r="R34" s="13"/>
      <c r="S34" s="13"/>
    </row>
    <row r="35" spans="1:19" ht="14.25" customHeight="1" x14ac:dyDescent="0.55000000000000004">
      <c r="A35" s="16" t="s">
        <v>77</v>
      </c>
      <c r="B35" s="16">
        <v>-70.766099999999994</v>
      </c>
      <c r="C35" s="16">
        <v>39.249699999999997</v>
      </c>
      <c r="D35" s="16">
        <v>35</v>
      </c>
      <c r="E35" s="16">
        <v>1</v>
      </c>
      <c r="F35" s="13">
        <v>303.05399999999997</v>
      </c>
      <c r="G35" s="13">
        <v>300.53199999999998</v>
      </c>
      <c r="H35" s="13">
        <v>9.4968000000000004</v>
      </c>
      <c r="I35" s="13">
        <v>35.244100000000003</v>
      </c>
      <c r="J35" s="35">
        <v>1.8908531898539587</v>
      </c>
      <c r="K35" s="35">
        <v>0.74279728487441532</v>
      </c>
      <c r="L35" s="17"/>
      <c r="M35" s="17"/>
      <c r="N35" s="17"/>
      <c r="O35" s="17"/>
      <c r="P35" s="20"/>
      <c r="Q35" s="16"/>
      <c r="R35" s="16"/>
      <c r="S35" s="16"/>
    </row>
    <row r="36" spans="1:19" ht="14.25" customHeight="1" x14ac:dyDescent="0.55000000000000004">
      <c r="A36" s="13" t="s">
        <v>78</v>
      </c>
      <c r="B36" s="13">
        <v>-70.647999999999996</v>
      </c>
      <c r="C36" s="13">
        <v>39.250799999999998</v>
      </c>
      <c r="D36" s="13">
        <v>36</v>
      </c>
      <c r="E36" s="13">
        <v>24</v>
      </c>
      <c r="F36" s="13">
        <v>2.1850000000000001</v>
      </c>
      <c r="G36" s="13">
        <v>2.169</v>
      </c>
      <c r="H36" s="13">
        <v>21.4011</v>
      </c>
      <c r="I36" s="13">
        <v>32.814700000000002</v>
      </c>
      <c r="J36" s="29">
        <v>17.712016397642838</v>
      </c>
      <c r="K36" s="29">
        <v>6.3771864457510823</v>
      </c>
      <c r="L36" s="17"/>
      <c r="M36" s="17"/>
      <c r="N36" s="17"/>
      <c r="O36" s="17"/>
      <c r="P36" s="18"/>
      <c r="Q36" s="13"/>
      <c r="R36" s="13"/>
      <c r="S36" s="13"/>
    </row>
    <row r="37" spans="1:19" ht="14.25" customHeight="1" x14ac:dyDescent="0.55000000000000004">
      <c r="A37" s="13" t="s">
        <v>78</v>
      </c>
      <c r="B37" s="13">
        <v>-70.647999999999996</v>
      </c>
      <c r="C37" s="13">
        <v>39.250799999999998</v>
      </c>
      <c r="D37" s="13">
        <v>36</v>
      </c>
      <c r="E37" s="13">
        <v>20</v>
      </c>
      <c r="F37" s="13">
        <v>10.052</v>
      </c>
      <c r="G37" s="13">
        <v>9.9760000000000009</v>
      </c>
      <c r="H37" s="13">
        <v>18.672799999999999</v>
      </c>
      <c r="I37" s="13">
        <v>32.7973</v>
      </c>
      <c r="J37" s="29">
        <v>30.317704330002559</v>
      </c>
      <c r="K37" s="29">
        <v>5.3626340566543265</v>
      </c>
      <c r="L37" s="17"/>
      <c r="M37" s="17"/>
      <c r="N37" s="17"/>
      <c r="O37" s="17"/>
      <c r="P37" s="18"/>
      <c r="Q37" s="13"/>
      <c r="R37" s="13"/>
      <c r="S37" s="13"/>
    </row>
    <row r="38" spans="1:19" ht="14.25" customHeight="1" x14ac:dyDescent="0.55000000000000004">
      <c r="A38" s="13" t="s">
        <v>78</v>
      </c>
      <c r="B38" s="13">
        <v>-70.647999999999996</v>
      </c>
      <c r="C38" s="13">
        <v>39.250799999999998</v>
      </c>
      <c r="D38" s="13">
        <v>36</v>
      </c>
      <c r="E38" s="13">
        <v>18</v>
      </c>
      <c r="F38" s="13">
        <v>18.274000000000001</v>
      </c>
      <c r="G38" s="13">
        <v>18.134</v>
      </c>
      <c r="H38" s="13">
        <v>14.667999999999999</v>
      </c>
      <c r="I38" s="13">
        <v>33.6691</v>
      </c>
      <c r="J38" s="29">
        <v>30.842941327184214</v>
      </c>
      <c r="K38" s="29">
        <v>20.52656887226129</v>
      </c>
      <c r="L38" s="17"/>
      <c r="M38" s="17"/>
      <c r="N38" s="17"/>
      <c r="O38" s="17"/>
      <c r="P38" s="18"/>
      <c r="Q38" s="13"/>
      <c r="R38" s="13"/>
      <c r="S38" s="13"/>
    </row>
    <row r="39" spans="1:19" ht="14.25" customHeight="1" x14ac:dyDescent="0.55000000000000004">
      <c r="A39" s="13" t="s">
        <v>78</v>
      </c>
      <c r="B39" s="13">
        <v>-70.647999999999996</v>
      </c>
      <c r="C39" s="13">
        <v>39.250799999999998</v>
      </c>
      <c r="D39" s="13">
        <v>36</v>
      </c>
      <c r="E39" s="13">
        <v>14</v>
      </c>
      <c r="F39" s="13">
        <v>29.885000000000002</v>
      </c>
      <c r="G39" s="13">
        <v>29.655999999999999</v>
      </c>
      <c r="H39" s="13">
        <v>13.077</v>
      </c>
      <c r="I39" s="13">
        <v>34.439300000000003</v>
      </c>
      <c r="J39" s="29">
        <v>24.19420958237253</v>
      </c>
      <c r="K39" s="29">
        <v>4.8553578621059632</v>
      </c>
      <c r="L39" s="17"/>
      <c r="M39" s="17"/>
      <c r="N39" s="17"/>
      <c r="O39" s="17"/>
      <c r="P39" s="18"/>
      <c r="Q39" s="13"/>
      <c r="R39" s="13"/>
      <c r="S39" s="13"/>
    </row>
    <row r="40" spans="1:19" ht="14.25" customHeight="1" x14ac:dyDescent="0.55000000000000004">
      <c r="A40" s="13" t="s">
        <v>78</v>
      </c>
      <c r="B40" s="13">
        <v>-70.647999999999996</v>
      </c>
      <c r="C40" s="13">
        <v>39.250799999999998</v>
      </c>
      <c r="D40" s="13">
        <v>36</v>
      </c>
      <c r="E40" s="13">
        <v>10</v>
      </c>
      <c r="F40" s="13">
        <v>40.343000000000004</v>
      </c>
      <c r="G40" s="13">
        <v>40.033000000000001</v>
      </c>
      <c r="H40" s="13">
        <v>11.8552</v>
      </c>
      <c r="I40" s="13">
        <v>34.395699999999998</v>
      </c>
      <c r="J40" s="29">
        <v>18.711247758134768</v>
      </c>
      <c r="K40" s="29">
        <v>6.7395265847142021</v>
      </c>
      <c r="L40" s="17"/>
      <c r="M40" s="17"/>
      <c r="N40" s="17"/>
      <c r="O40" s="17"/>
      <c r="P40" s="18"/>
      <c r="Q40" s="13"/>
      <c r="R40" s="13"/>
      <c r="S40" s="13"/>
    </row>
    <row r="41" spans="1:19" ht="14.25" customHeight="1" x14ac:dyDescent="0.55000000000000004">
      <c r="A41" s="13" t="s">
        <v>78</v>
      </c>
      <c r="B41" s="13">
        <v>-70.647999999999996</v>
      </c>
      <c r="C41" s="13">
        <v>39.250799999999998</v>
      </c>
      <c r="D41" s="13">
        <v>36</v>
      </c>
      <c r="E41" s="13">
        <v>8</v>
      </c>
      <c r="F41" s="13">
        <v>60.771999999999998</v>
      </c>
      <c r="G41" s="13">
        <v>60.301000000000002</v>
      </c>
      <c r="H41" s="13">
        <v>12.607100000000001</v>
      </c>
      <c r="I41" s="13">
        <v>34.894500000000001</v>
      </c>
      <c r="J41" s="29">
        <v>11.024852677427619</v>
      </c>
      <c r="K41" s="29">
        <v>7.8627810154999151</v>
      </c>
      <c r="L41" s="17"/>
      <c r="M41" s="17"/>
      <c r="N41" s="17"/>
      <c r="O41" s="17"/>
      <c r="P41" s="18"/>
      <c r="Q41" s="13"/>
      <c r="R41" s="13"/>
      <c r="S41" s="13"/>
    </row>
    <row r="42" spans="1:19" ht="14.25" customHeight="1" x14ac:dyDescent="0.55000000000000004">
      <c r="A42" s="13" t="s">
        <v>78</v>
      </c>
      <c r="B42" s="13">
        <v>-70.647999999999996</v>
      </c>
      <c r="C42" s="13">
        <v>39.250799999999998</v>
      </c>
      <c r="D42" s="13">
        <v>36</v>
      </c>
      <c r="E42" s="13">
        <v>7</v>
      </c>
      <c r="F42" s="16">
        <v>80.611000000000004</v>
      </c>
      <c r="G42" s="16">
        <v>79.983000000000004</v>
      </c>
      <c r="H42" s="16">
        <v>13.5869</v>
      </c>
      <c r="I42" s="16">
        <v>35.387300000000003</v>
      </c>
      <c r="J42" s="29">
        <v>15.662311042787598</v>
      </c>
      <c r="K42" s="29">
        <v>14.42113753073256</v>
      </c>
      <c r="L42" s="17"/>
      <c r="M42" s="17"/>
      <c r="N42" s="17"/>
      <c r="O42" s="17"/>
      <c r="P42" s="18"/>
      <c r="Q42" s="13"/>
      <c r="R42" s="13"/>
      <c r="S42" s="13"/>
    </row>
    <row r="43" spans="1:19" ht="14.25" customHeight="1" x14ac:dyDescent="0.55000000000000004">
      <c r="A43" s="13" t="s">
        <v>78</v>
      </c>
      <c r="B43" s="13">
        <v>-70.647999999999996</v>
      </c>
      <c r="C43" s="13">
        <v>39.250799999999998</v>
      </c>
      <c r="D43" s="13">
        <v>36</v>
      </c>
      <c r="E43" s="13">
        <v>6</v>
      </c>
      <c r="F43" s="13">
        <v>100.84</v>
      </c>
      <c r="G43" s="13">
        <v>100.04900000000001</v>
      </c>
      <c r="H43" s="13">
        <v>13.954700000000001</v>
      </c>
      <c r="I43" s="13">
        <v>35.605699999999999</v>
      </c>
      <c r="J43" s="29">
        <v>32.764540097360999</v>
      </c>
      <c r="K43" s="29">
        <v>4.2212626189204592</v>
      </c>
      <c r="L43" s="17"/>
      <c r="M43" s="17"/>
      <c r="N43" s="17"/>
      <c r="O43" s="17"/>
      <c r="P43" s="18"/>
      <c r="Q43" s="13"/>
      <c r="R43" s="13"/>
      <c r="S43" s="13"/>
    </row>
    <row r="44" spans="1:19" ht="14.25" customHeight="1" x14ac:dyDescent="0.55000000000000004">
      <c r="A44" s="13" t="s">
        <v>78</v>
      </c>
      <c r="B44" s="13">
        <v>-70.647999999999996</v>
      </c>
      <c r="C44" s="13">
        <v>39.250799999999998</v>
      </c>
      <c r="D44" s="13">
        <v>36</v>
      </c>
      <c r="E44" s="13">
        <v>5</v>
      </c>
      <c r="F44" s="13">
        <v>120.58199999999999</v>
      </c>
      <c r="G44" s="13">
        <v>119.631</v>
      </c>
      <c r="H44" s="13">
        <v>13.735799999999999</v>
      </c>
      <c r="I44" s="13">
        <v>35.619799999999998</v>
      </c>
      <c r="J44" s="29">
        <v>12.062516013323084</v>
      </c>
      <c r="K44" s="29">
        <v>0.34422313201497307</v>
      </c>
      <c r="L44" s="17"/>
      <c r="M44" s="17"/>
      <c r="N44" s="17"/>
      <c r="O44" s="17"/>
      <c r="P44" s="18"/>
      <c r="Q44" s="13"/>
      <c r="R44" s="13"/>
      <c r="S44" s="13"/>
    </row>
    <row r="45" spans="1:19" ht="14.25" customHeight="1" x14ac:dyDescent="0.55000000000000004">
      <c r="A45" s="16" t="s">
        <v>78</v>
      </c>
      <c r="B45" s="16">
        <v>-70.647999999999996</v>
      </c>
      <c r="C45" s="16">
        <v>39.250799999999998</v>
      </c>
      <c r="D45" s="16">
        <v>36</v>
      </c>
      <c r="E45" s="16">
        <v>4</v>
      </c>
      <c r="F45" s="13">
        <v>150.958</v>
      </c>
      <c r="G45" s="13">
        <v>149.75700000000001</v>
      </c>
      <c r="H45" s="13">
        <v>13.7004</v>
      </c>
      <c r="I45" s="13">
        <v>35.707799999999999</v>
      </c>
      <c r="J45" s="35">
        <v>14.125032026646167</v>
      </c>
      <c r="K45" s="35">
        <v>9.1309715018708673</v>
      </c>
      <c r="L45" s="17"/>
      <c r="M45" s="17"/>
      <c r="N45" s="17"/>
      <c r="O45" s="17"/>
      <c r="P45" s="20"/>
      <c r="Q45" s="16"/>
      <c r="R45" s="16"/>
      <c r="S45" s="16"/>
    </row>
    <row r="46" spans="1:19" ht="14.25" customHeight="1" x14ac:dyDescent="0.55000000000000004">
      <c r="A46" s="13" t="s">
        <v>79</v>
      </c>
      <c r="B46" s="13">
        <v>-70.5334</v>
      </c>
      <c r="C46" s="13">
        <v>39.2502</v>
      </c>
      <c r="D46" s="13">
        <v>37</v>
      </c>
      <c r="E46" s="13">
        <v>24</v>
      </c>
      <c r="F46" s="13">
        <v>1.6319999999999999</v>
      </c>
      <c r="G46" s="13">
        <v>1.62</v>
      </c>
      <c r="H46" s="13">
        <v>21.834599999999998</v>
      </c>
      <c r="I46" s="13">
        <v>33.172800000000002</v>
      </c>
      <c r="J46" s="29">
        <v>26.205482961824234</v>
      </c>
      <c r="K46" s="29">
        <v>1.5761796044896137</v>
      </c>
      <c r="L46" s="17"/>
      <c r="M46" s="17"/>
      <c r="N46" s="17"/>
      <c r="O46" s="17"/>
      <c r="P46" s="18"/>
      <c r="Q46" s="13"/>
      <c r="R46" s="13"/>
      <c r="S46" s="13"/>
    </row>
    <row r="47" spans="1:19" ht="14.25" customHeight="1" x14ac:dyDescent="0.55000000000000004">
      <c r="A47" s="13" t="s">
        <v>79</v>
      </c>
      <c r="B47" s="13">
        <v>-70.5334</v>
      </c>
      <c r="C47" s="13">
        <v>39.2502</v>
      </c>
      <c r="D47" s="13">
        <v>37</v>
      </c>
      <c r="E47" s="13">
        <v>20</v>
      </c>
      <c r="F47" s="13">
        <v>9.6080000000000005</v>
      </c>
      <c r="G47" s="13">
        <v>9.5350000000000001</v>
      </c>
      <c r="H47" s="13">
        <v>21.710599999999999</v>
      </c>
      <c r="I47" s="13">
        <v>33.135599999999997</v>
      </c>
      <c r="J47" s="29">
        <v>12.869587496797335</v>
      </c>
      <c r="K47" s="29">
        <v>1.5218285836451428</v>
      </c>
      <c r="L47" s="17"/>
      <c r="M47" s="17"/>
      <c r="N47" s="17"/>
      <c r="O47" s="17"/>
      <c r="P47" s="18"/>
      <c r="Q47" s="13"/>
      <c r="R47" s="13"/>
      <c r="S47" s="13"/>
    </row>
    <row r="48" spans="1:19" ht="14.25" customHeight="1" x14ac:dyDescent="0.55000000000000004">
      <c r="A48" s="13" t="s">
        <v>79</v>
      </c>
      <c r="B48" s="13">
        <v>-70.5334</v>
      </c>
      <c r="C48" s="13">
        <v>39.2502</v>
      </c>
      <c r="D48" s="13">
        <v>37</v>
      </c>
      <c r="E48" s="13">
        <v>18</v>
      </c>
      <c r="F48" s="13">
        <v>19.277999999999999</v>
      </c>
      <c r="G48" s="13">
        <v>19.13</v>
      </c>
      <c r="H48" s="13">
        <v>15.312200000000001</v>
      </c>
      <c r="I48" s="13">
        <v>33.610399999999998</v>
      </c>
      <c r="J48" s="29">
        <v>49.700230591852417</v>
      </c>
      <c r="K48" s="29">
        <v>1.1051374238375482</v>
      </c>
      <c r="L48" s="17"/>
      <c r="M48" s="17"/>
      <c r="N48" s="17"/>
      <c r="O48" s="17"/>
      <c r="P48" s="18"/>
      <c r="Q48" s="13"/>
      <c r="R48" s="13"/>
      <c r="S48" s="13"/>
    </row>
    <row r="49" spans="1:19" ht="14.25" customHeight="1" x14ac:dyDescent="0.55000000000000004">
      <c r="A49" s="13" t="s">
        <v>79</v>
      </c>
      <c r="B49" s="13">
        <v>-70.5334</v>
      </c>
      <c r="C49" s="13">
        <v>39.2502</v>
      </c>
      <c r="D49" s="13">
        <v>37</v>
      </c>
      <c r="E49" s="13">
        <v>16</v>
      </c>
      <c r="F49" s="13">
        <v>23.138999999999999</v>
      </c>
      <c r="G49" s="13">
        <v>22.962</v>
      </c>
      <c r="H49" s="13">
        <v>14.0219</v>
      </c>
      <c r="I49" s="13">
        <v>33.754199999999997</v>
      </c>
      <c r="J49" s="29">
        <v>63.164232641557781</v>
      </c>
      <c r="K49" s="29">
        <v>5.2176980010690679</v>
      </c>
      <c r="L49" s="17"/>
      <c r="M49" s="17"/>
      <c r="N49" s="17"/>
      <c r="O49" s="17"/>
      <c r="P49" s="18"/>
      <c r="Q49" s="13"/>
      <c r="R49" s="13"/>
      <c r="S49" s="13"/>
    </row>
    <row r="50" spans="1:19" ht="14.25" customHeight="1" x14ac:dyDescent="0.55000000000000004">
      <c r="A50" s="13" t="s">
        <v>79</v>
      </c>
      <c r="B50" s="13">
        <v>-70.5334</v>
      </c>
      <c r="C50" s="13">
        <v>39.2502</v>
      </c>
      <c r="D50" s="13">
        <v>37</v>
      </c>
      <c r="E50" s="13">
        <v>14</v>
      </c>
      <c r="F50" s="16">
        <v>26.95</v>
      </c>
      <c r="G50" s="16">
        <v>26.744</v>
      </c>
      <c r="H50" s="16">
        <v>12.9811</v>
      </c>
      <c r="I50" s="16">
        <v>33.570399999999999</v>
      </c>
      <c r="J50" s="29">
        <v>72.259800153727909</v>
      </c>
      <c r="K50" s="29">
        <v>10.83397015499758</v>
      </c>
      <c r="L50" s="17"/>
      <c r="M50" s="17"/>
      <c r="N50" s="17"/>
      <c r="O50" s="17"/>
      <c r="P50" s="18"/>
      <c r="Q50" s="13"/>
      <c r="R50" s="13"/>
      <c r="S50" s="13"/>
    </row>
    <row r="51" spans="1:19" ht="14.25" customHeight="1" x14ac:dyDescent="0.55000000000000004">
      <c r="A51" s="13" t="s">
        <v>79</v>
      </c>
      <c r="B51" s="13">
        <v>-70.5334</v>
      </c>
      <c r="C51" s="13">
        <v>39.2502</v>
      </c>
      <c r="D51" s="13">
        <v>37</v>
      </c>
      <c r="E51" s="13">
        <v>12</v>
      </c>
      <c r="F51" s="13">
        <v>39.508000000000003</v>
      </c>
      <c r="G51" s="13">
        <v>39.204000000000001</v>
      </c>
      <c r="H51" s="13">
        <v>11.279299999999999</v>
      </c>
      <c r="I51" s="13">
        <v>33.937399999999997</v>
      </c>
      <c r="J51" s="29">
        <v>22.298232129131435</v>
      </c>
      <c r="K51" s="29">
        <v>0.72468027792626</v>
      </c>
      <c r="L51" s="17"/>
      <c r="M51" s="17"/>
      <c r="N51" s="17"/>
      <c r="O51" s="17"/>
      <c r="P51" s="18"/>
      <c r="Q51" s="13"/>
      <c r="R51" s="13"/>
      <c r="S51" s="13"/>
    </row>
    <row r="52" spans="1:19" ht="14.25" customHeight="1" x14ac:dyDescent="0.55000000000000004">
      <c r="A52" s="13" t="s">
        <v>79</v>
      </c>
      <c r="B52" s="13">
        <v>-70.5334</v>
      </c>
      <c r="C52" s="13">
        <v>39.2502</v>
      </c>
      <c r="D52" s="13">
        <v>37</v>
      </c>
      <c r="E52" s="13">
        <v>10</v>
      </c>
      <c r="F52" s="13">
        <v>59.841999999999999</v>
      </c>
      <c r="G52" s="13">
        <v>59.378999999999998</v>
      </c>
      <c r="H52" s="13">
        <v>12.0129</v>
      </c>
      <c r="I52" s="13">
        <v>34.587200000000003</v>
      </c>
      <c r="J52" s="29">
        <v>14.765564950038431</v>
      </c>
      <c r="K52" s="29">
        <v>13.044245002672662</v>
      </c>
      <c r="L52" s="17"/>
      <c r="M52" s="17"/>
      <c r="N52" s="17"/>
      <c r="O52" s="17"/>
      <c r="P52" s="18"/>
      <c r="Q52" s="13"/>
      <c r="R52" s="13"/>
      <c r="S52" s="13"/>
    </row>
    <row r="53" spans="1:19" ht="14.25" customHeight="1" x14ac:dyDescent="0.55000000000000004">
      <c r="A53" s="13" t="s">
        <v>79</v>
      </c>
      <c r="B53" s="13">
        <v>-70.5334</v>
      </c>
      <c r="C53" s="13">
        <v>39.2502</v>
      </c>
      <c r="D53" s="13">
        <v>37</v>
      </c>
      <c r="E53" s="13">
        <v>8</v>
      </c>
      <c r="F53" s="13">
        <v>80.066999999999993</v>
      </c>
      <c r="G53" s="13">
        <v>79.444000000000003</v>
      </c>
      <c r="H53" s="13">
        <v>13.0802</v>
      </c>
      <c r="I53" s="13">
        <v>35.097999999999999</v>
      </c>
      <c r="J53" s="29">
        <v>10.525236997181654</v>
      </c>
      <c r="K53" s="29">
        <v>4.2937306467130876</v>
      </c>
      <c r="L53" s="17"/>
      <c r="M53" s="17"/>
      <c r="N53" s="17"/>
      <c r="O53" s="17"/>
      <c r="P53" s="18"/>
      <c r="Q53" s="13"/>
      <c r="R53" s="13"/>
      <c r="S53" s="13"/>
    </row>
    <row r="54" spans="1:19" ht="14.25" customHeight="1" x14ac:dyDescent="0.55000000000000004">
      <c r="A54" s="13" t="s">
        <v>79</v>
      </c>
      <c r="B54" s="13">
        <v>-70.5334</v>
      </c>
      <c r="C54" s="13">
        <v>39.2502</v>
      </c>
      <c r="D54" s="13">
        <v>37</v>
      </c>
      <c r="E54" s="13">
        <v>6</v>
      </c>
      <c r="F54" s="13">
        <v>100.776</v>
      </c>
      <c r="G54" s="13">
        <v>99.986000000000004</v>
      </c>
      <c r="H54" s="13">
        <v>13.725099999999999</v>
      </c>
      <c r="I54" s="13">
        <v>35.451099999999997</v>
      </c>
      <c r="J54" s="29">
        <v>24.924417115039713</v>
      </c>
      <c r="K54" s="29">
        <v>20.164228733298152</v>
      </c>
      <c r="L54" s="17"/>
      <c r="M54" s="17"/>
      <c r="N54" s="17"/>
      <c r="O54" s="17"/>
      <c r="P54" s="18"/>
      <c r="Q54" s="13"/>
      <c r="R54" s="13"/>
      <c r="S54" s="13"/>
    </row>
    <row r="55" spans="1:19" ht="14.25" customHeight="1" x14ac:dyDescent="0.55000000000000004">
      <c r="A55" s="13" t="s">
        <v>79</v>
      </c>
      <c r="B55" s="13">
        <v>-70.5334</v>
      </c>
      <c r="C55" s="13">
        <v>39.2502</v>
      </c>
      <c r="D55" s="13">
        <v>37</v>
      </c>
      <c r="E55" s="13">
        <v>5</v>
      </c>
      <c r="F55" s="13">
        <v>120.196</v>
      </c>
      <c r="G55" s="13">
        <v>119.249</v>
      </c>
      <c r="H55" s="13">
        <v>14.004200000000001</v>
      </c>
      <c r="I55" s="13">
        <v>35.642899999999997</v>
      </c>
      <c r="J55" s="29">
        <v>5.0807071483474253</v>
      </c>
      <c r="K55" s="29">
        <v>2.2827428754677173</v>
      </c>
      <c r="L55" s="17"/>
      <c r="M55" s="17"/>
      <c r="N55" s="17"/>
      <c r="O55" s="17"/>
      <c r="P55" s="18"/>
      <c r="Q55" s="13"/>
      <c r="R55" s="13"/>
      <c r="S55" s="13"/>
    </row>
    <row r="56" spans="1:19" ht="14.25" customHeight="1" x14ac:dyDescent="0.55000000000000004">
      <c r="A56" s="13" t="s">
        <v>79</v>
      </c>
      <c r="B56" s="13">
        <v>-70.5334</v>
      </c>
      <c r="C56" s="13">
        <v>39.2502</v>
      </c>
      <c r="D56" s="13">
        <v>37</v>
      </c>
      <c r="E56" s="13">
        <v>4</v>
      </c>
      <c r="F56" s="13">
        <v>150.87700000000001</v>
      </c>
      <c r="G56" s="13">
        <v>149.67599999999999</v>
      </c>
      <c r="H56" s="13">
        <v>13.542899999999999</v>
      </c>
      <c r="I56" s="13">
        <v>35.636899999999997</v>
      </c>
      <c r="J56" s="29">
        <v>26.06456571867794</v>
      </c>
      <c r="K56" s="29">
        <v>7.2105687653662613</v>
      </c>
      <c r="L56" s="17"/>
      <c r="M56" s="17"/>
      <c r="N56" s="17"/>
      <c r="O56" s="17"/>
      <c r="P56" s="18"/>
      <c r="Q56" s="13"/>
      <c r="R56" s="13"/>
      <c r="S56" s="13"/>
    </row>
    <row r="57" spans="1:19" ht="14.25" customHeight="1" x14ac:dyDescent="0.55000000000000004">
      <c r="A57" s="13" t="s">
        <v>79</v>
      </c>
      <c r="B57" s="13">
        <v>-70.5334</v>
      </c>
      <c r="C57" s="13">
        <v>39.2502</v>
      </c>
      <c r="D57" s="13">
        <v>37</v>
      </c>
      <c r="E57" s="13">
        <v>3</v>
      </c>
      <c r="F57" s="13">
        <v>201.01499999999999</v>
      </c>
      <c r="G57" s="13">
        <v>199.392</v>
      </c>
      <c r="H57" s="13">
        <v>12.1151</v>
      </c>
      <c r="I57" s="13">
        <v>35.536200000000001</v>
      </c>
      <c r="J57" s="29">
        <v>30.458621573148857</v>
      </c>
      <c r="K57" s="29">
        <v>6.2503673971139664</v>
      </c>
      <c r="L57" s="17"/>
      <c r="M57" s="17"/>
      <c r="N57" s="17"/>
      <c r="O57" s="17"/>
      <c r="P57" s="18"/>
      <c r="Q57" s="13"/>
      <c r="R57" s="13"/>
      <c r="S57" s="13"/>
    </row>
    <row r="58" spans="1:19" ht="14.25" customHeight="1" x14ac:dyDescent="0.55000000000000004">
      <c r="A58" s="13" t="s">
        <v>79</v>
      </c>
      <c r="B58" s="13">
        <v>-70.5334</v>
      </c>
      <c r="C58" s="13">
        <v>39.2502</v>
      </c>
      <c r="D58" s="13">
        <v>37</v>
      </c>
      <c r="E58" s="13">
        <v>2</v>
      </c>
      <c r="F58" s="13">
        <v>251.49700000000001</v>
      </c>
      <c r="G58" s="13">
        <v>249.43600000000001</v>
      </c>
      <c r="H58" s="13">
        <v>8.8231999999999999</v>
      </c>
      <c r="I58" s="13">
        <v>35.1937</v>
      </c>
      <c r="J58" s="29">
        <v>17.519856520625158</v>
      </c>
      <c r="K58" s="29">
        <v>2.9168381186531831</v>
      </c>
      <c r="L58" s="17"/>
      <c r="M58" s="17"/>
      <c r="N58" s="17"/>
      <c r="O58" s="17"/>
      <c r="P58" s="18"/>
      <c r="Q58" s="13"/>
      <c r="R58" s="13"/>
      <c r="S58" s="13"/>
    </row>
    <row r="59" spans="1:19" ht="14.25" customHeight="1" x14ac:dyDescent="0.55000000000000004">
      <c r="A59" s="16" t="s">
        <v>79</v>
      </c>
      <c r="B59" s="16">
        <v>-70.5334</v>
      </c>
      <c r="C59" s="16">
        <v>39.2502</v>
      </c>
      <c r="D59" s="16">
        <v>37</v>
      </c>
      <c r="E59" s="16">
        <v>1</v>
      </c>
      <c r="F59" s="13">
        <v>302.01</v>
      </c>
      <c r="G59" s="13">
        <v>299.49700000000001</v>
      </c>
      <c r="H59" s="13">
        <v>7.6725000000000003</v>
      </c>
      <c r="I59" s="13">
        <v>35.138399999999997</v>
      </c>
      <c r="J59" s="35">
        <v>2.6723033563925185</v>
      </c>
      <c r="K59" s="35">
        <v>0.68844626402994835</v>
      </c>
      <c r="L59" s="17"/>
      <c r="M59" s="17"/>
      <c r="N59" s="17"/>
      <c r="O59" s="17"/>
      <c r="P59" s="20"/>
      <c r="Q59" s="16"/>
      <c r="R59" s="16"/>
      <c r="S59" s="16"/>
    </row>
    <row r="60" spans="1:19" ht="14.25" customHeight="1" x14ac:dyDescent="0.55000000000000004">
      <c r="A60" s="13" t="s">
        <v>80</v>
      </c>
      <c r="B60" s="13">
        <v>-70.416300000000007</v>
      </c>
      <c r="C60" s="13">
        <v>39.250300000000003</v>
      </c>
      <c r="D60" s="13">
        <v>38</v>
      </c>
      <c r="E60" s="13">
        <v>24</v>
      </c>
      <c r="F60" s="16">
        <v>2.2589999999999999</v>
      </c>
      <c r="G60" s="16">
        <v>2.2410000000000001</v>
      </c>
      <c r="H60" s="16">
        <v>24.711500000000001</v>
      </c>
      <c r="I60" s="16">
        <v>35.186999999999998</v>
      </c>
      <c r="J60" s="29">
        <v>4.0686651293876501</v>
      </c>
      <c r="K60" s="29">
        <v>0.56162721539285065</v>
      </c>
      <c r="L60" s="17"/>
      <c r="M60" s="17"/>
      <c r="N60" s="17"/>
      <c r="O60" s="17"/>
      <c r="P60" s="18"/>
      <c r="Q60" s="13"/>
      <c r="R60" s="13"/>
      <c r="S60" s="13"/>
    </row>
    <row r="61" spans="1:19" ht="14.25" customHeight="1" x14ac:dyDescent="0.55000000000000004">
      <c r="A61" s="13" t="s">
        <v>80</v>
      </c>
      <c r="B61" s="13">
        <v>-70.416300000000007</v>
      </c>
      <c r="C61" s="13">
        <v>39.250300000000003</v>
      </c>
      <c r="D61" s="13">
        <v>38</v>
      </c>
      <c r="E61" s="13">
        <v>20</v>
      </c>
      <c r="F61" s="13">
        <v>10.468999999999999</v>
      </c>
      <c r="G61" s="13">
        <v>10.388999999999999</v>
      </c>
      <c r="H61" s="13">
        <v>24.703499999999998</v>
      </c>
      <c r="I61" s="13">
        <v>35.198399999999999</v>
      </c>
      <c r="J61" s="29">
        <v>3.6331027414809123</v>
      </c>
      <c r="K61" s="29">
        <v>1.8117006948156312E-2</v>
      </c>
      <c r="L61" s="17"/>
      <c r="M61" s="17"/>
      <c r="N61" s="17"/>
      <c r="O61" s="17"/>
      <c r="P61" s="18"/>
      <c r="Q61" s="13"/>
      <c r="R61" s="13"/>
      <c r="S61" s="13"/>
    </row>
    <row r="62" spans="1:19" ht="14.25" customHeight="1" x14ac:dyDescent="0.55000000000000004">
      <c r="A62" s="13" t="s">
        <v>80</v>
      </c>
      <c r="B62" s="13">
        <v>-70.416300000000007</v>
      </c>
      <c r="C62" s="13">
        <v>39.250300000000003</v>
      </c>
      <c r="D62" s="13">
        <v>38</v>
      </c>
      <c r="E62" s="13">
        <v>18</v>
      </c>
      <c r="F62" s="13">
        <v>20.425000000000001</v>
      </c>
      <c r="G62" s="13">
        <v>20.268999999999998</v>
      </c>
      <c r="H62" s="13">
        <v>21.960100000000001</v>
      </c>
      <c r="I62" s="13">
        <v>35.3551</v>
      </c>
      <c r="J62" s="29">
        <v>7.2713297463489628</v>
      </c>
      <c r="K62" s="29">
        <v>0.59786122928916396</v>
      </c>
      <c r="L62" s="17"/>
      <c r="M62" s="17"/>
      <c r="N62" s="17"/>
      <c r="O62" s="17"/>
      <c r="P62" s="18"/>
      <c r="Q62" s="13"/>
      <c r="R62" s="13"/>
      <c r="S62" s="13"/>
    </row>
    <row r="63" spans="1:19" ht="14.25" customHeight="1" x14ac:dyDescent="0.55000000000000004">
      <c r="A63" s="13" t="s">
        <v>80</v>
      </c>
      <c r="B63" s="13">
        <v>-70.416300000000007</v>
      </c>
      <c r="C63" s="13">
        <v>39.250300000000003</v>
      </c>
      <c r="D63" s="13">
        <v>38</v>
      </c>
      <c r="E63" s="13">
        <v>16</v>
      </c>
      <c r="F63" s="13">
        <v>30.783000000000001</v>
      </c>
      <c r="G63" s="13">
        <v>30.547000000000001</v>
      </c>
      <c r="H63" s="13">
        <v>15.4513</v>
      </c>
      <c r="I63" s="13">
        <v>34.555199999999999</v>
      </c>
      <c r="J63" s="29">
        <v>55.605944145529079</v>
      </c>
      <c r="K63" s="29">
        <v>4.34808166755756</v>
      </c>
      <c r="L63" s="17"/>
      <c r="M63" s="17"/>
      <c r="N63" s="17"/>
      <c r="O63" s="17"/>
      <c r="P63" s="18"/>
      <c r="Q63" s="13"/>
      <c r="R63" s="13"/>
      <c r="S63" s="13"/>
    </row>
    <row r="64" spans="1:19" ht="14.25" customHeight="1" x14ac:dyDescent="0.55000000000000004">
      <c r="A64" s="13" t="s">
        <v>80</v>
      </c>
      <c r="B64" s="13">
        <v>-70.416300000000007</v>
      </c>
      <c r="C64" s="13">
        <v>39.250300000000003</v>
      </c>
      <c r="D64" s="13">
        <v>38</v>
      </c>
      <c r="E64" s="13">
        <v>14</v>
      </c>
      <c r="F64" s="13">
        <v>35.911999999999999</v>
      </c>
      <c r="G64" s="13">
        <v>35.636000000000003</v>
      </c>
      <c r="H64" s="13">
        <v>14.021699999999999</v>
      </c>
      <c r="I64" s="13">
        <v>34.466799999999999</v>
      </c>
      <c r="J64" s="29">
        <v>72.464770689213424</v>
      </c>
      <c r="K64" s="29">
        <v>4.2031456119722996</v>
      </c>
      <c r="L64" s="17"/>
      <c r="M64" s="17"/>
      <c r="N64" s="17"/>
      <c r="O64" s="17"/>
      <c r="P64" s="18"/>
      <c r="Q64" s="13"/>
      <c r="R64" s="13"/>
      <c r="S64" s="13"/>
    </row>
    <row r="65" spans="1:19" ht="14.25" customHeight="1" x14ac:dyDescent="0.55000000000000004">
      <c r="A65" s="13" t="s">
        <v>80</v>
      </c>
      <c r="B65" s="13">
        <v>-70.416300000000007</v>
      </c>
      <c r="C65" s="13">
        <v>39.250300000000003</v>
      </c>
      <c r="D65" s="13">
        <v>38</v>
      </c>
      <c r="E65" s="13">
        <v>12</v>
      </c>
      <c r="F65" s="13">
        <v>43.792999999999999</v>
      </c>
      <c r="G65" s="13">
        <v>43.454999999999998</v>
      </c>
      <c r="H65" s="13">
        <v>15.6142</v>
      </c>
      <c r="I65" s="13">
        <v>35.094900000000003</v>
      </c>
      <c r="J65" s="29">
        <v>25.757109915449654</v>
      </c>
      <c r="K65" s="29">
        <v>26.958106338856837</v>
      </c>
      <c r="L65" s="17"/>
      <c r="M65" s="17"/>
      <c r="N65" s="17"/>
      <c r="O65" s="17"/>
      <c r="P65" s="18"/>
      <c r="Q65" s="13"/>
      <c r="R65" s="13"/>
      <c r="S65" s="13"/>
    </row>
    <row r="66" spans="1:19" ht="14.25" customHeight="1" x14ac:dyDescent="0.55000000000000004">
      <c r="A66" s="13" t="s">
        <v>80</v>
      </c>
      <c r="B66" s="13">
        <v>-70.416300000000007</v>
      </c>
      <c r="C66" s="13">
        <v>39.250300000000003</v>
      </c>
      <c r="D66" s="13">
        <v>38</v>
      </c>
      <c r="E66" s="13">
        <v>10</v>
      </c>
      <c r="F66" s="13">
        <v>60.69</v>
      </c>
      <c r="G66" s="13">
        <v>60.220999999999997</v>
      </c>
      <c r="H66" s="13">
        <v>15.1966</v>
      </c>
      <c r="I66" s="13">
        <v>35.646000000000001</v>
      </c>
      <c r="J66" s="29">
        <v>5.8109146810146042</v>
      </c>
      <c r="K66" s="29">
        <v>1.5037115766969906</v>
      </c>
      <c r="L66" s="17"/>
      <c r="M66" s="17"/>
      <c r="N66" s="17"/>
      <c r="O66" s="17"/>
      <c r="P66" s="18"/>
      <c r="Q66" s="13"/>
      <c r="R66" s="13"/>
      <c r="S66" s="13"/>
    </row>
    <row r="67" spans="1:19" ht="14.25" customHeight="1" x14ac:dyDescent="0.55000000000000004">
      <c r="A67" s="13" t="s">
        <v>80</v>
      </c>
      <c r="B67" s="13">
        <v>-70.416300000000007</v>
      </c>
      <c r="C67" s="13">
        <v>39.250300000000003</v>
      </c>
      <c r="D67" s="13">
        <v>38</v>
      </c>
      <c r="E67" s="13">
        <v>8</v>
      </c>
      <c r="F67" s="13">
        <v>80.903000000000006</v>
      </c>
      <c r="G67" s="13">
        <v>80.272000000000006</v>
      </c>
      <c r="H67" s="13">
        <v>15.333399999999999</v>
      </c>
      <c r="I67" s="13">
        <v>35.923900000000003</v>
      </c>
      <c r="J67" s="29" t="s">
        <v>98</v>
      </c>
      <c r="K67" s="29" t="s">
        <v>98</v>
      </c>
      <c r="L67" s="17"/>
      <c r="M67" s="13"/>
      <c r="N67" s="13"/>
      <c r="O67" s="13"/>
      <c r="P67" s="18"/>
      <c r="Q67" s="13"/>
      <c r="R67" s="13"/>
      <c r="S67" s="13"/>
    </row>
    <row r="68" spans="1:19" ht="14.25" customHeight="1" x14ac:dyDescent="0.55000000000000004">
      <c r="A68" s="13" t="s">
        <v>80</v>
      </c>
      <c r="B68" s="13">
        <v>-70.416300000000007</v>
      </c>
      <c r="C68" s="13">
        <v>39.250300000000003</v>
      </c>
      <c r="D68" s="13">
        <v>38</v>
      </c>
      <c r="E68" s="13">
        <v>6</v>
      </c>
      <c r="F68" s="13">
        <v>100.43600000000001</v>
      </c>
      <c r="G68" s="13">
        <v>99.649000000000001</v>
      </c>
      <c r="H68" s="13">
        <v>14.1911</v>
      </c>
      <c r="I68" s="13">
        <v>35.714799999999997</v>
      </c>
      <c r="J68" s="29">
        <v>3.1078657442992572</v>
      </c>
      <c r="K68" s="29">
        <v>0.28987211117050349</v>
      </c>
      <c r="L68" s="17"/>
      <c r="M68" s="17"/>
      <c r="N68" s="17"/>
      <c r="O68" s="17"/>
      <c r="P68" s="18"/>
      <c r="Q68" s="13"/>
      <c r="R68" s="13"/>
      <c r="S68" s="13"/>
    </row>
    <row r="69" spans="1:19" ht="14.25" customHeight="1" x14ac:dyDescent="0.55000000000000004">
      <c r="A69" s="13" t="s">
        <v>80</v>
      </c>
      <c r="B69" s="13">
        <v>-70.416300000000007</v>
      </c>
      <c r="C69" s="13">
        <v>39.250300000000003</v>
      </c>
      <c r="D69" s="13">
        <v>38</v>
      </c>
      <c r="E69" s="13">
        <v>5</v>
      </c>
      <c r="F69" s="13">
        <v>120.905</v>
      </c>
      <c r="G69" s="13">
        <v>119.95099999999999</v>
      </c>
      <c r="H69" s="13">
        <v>13.730600000000001</v>
      </c>
      <c r="I69" s="13">
        <v>35.675899999999999</v>
      </c>
      <c r="J69" s="29">
        <v>2.9413271842172688</v>
      </c>
      <c r="K69" s="29">
        <v>0.19928707642972129</v>
      </c>
      <c r="L69" s="17"/>
      <c r="M69" s="17"/>
      <c r="N69" s="17"/>
      <c r="O69" s="17"/>
      <c r="P69" s="18"/>
      <c r="Q69" s="13"/>
      <c r="R69" s="13"/>
      <c r="S69" s="13"/>
    </row>
    <row r="70" spans="1:19" ht="14.25" customHeight="1" x14ac:dyDescent="0.55000000000000004">
      <c r="A70" s="13" t="s">
        <v>80</v>
      </c>
      <c r="B70" s="13">
        <v>-70.416300000000007</v>
      </c>
      <c r="C70" s="13">
        <v>39.250300000000003</v>
      </c>
      <c r="D70" s="13">
        <v>38</v>
      </c>
      <c r="E70" s="13">
        <v>4</v>
      </c>
      <c r="F70" s="13">
        <v>151.398</v>
      </c>
      <c r="G70" s="13">
        <v>150.19399999999999</v>
      </c>
      <c r="H70" s="13">
        <v>13.3453</v>
      </c>
      <c r="I70" s="13">
        <v>35.705100000000002</v>
      </c>
      <c r="J70" s="29">
        <v>2.4032795285677686</v>
      </c>
      <c r="K70" s="29">
        <v>1.1776054516301715</v>
      </c>
      <c r="L70" s="17"/>
      <c r="M70" s="17"/>
      <c r="N70" s="17"/>
      <c r="O70" s="17"/>
      <c r="P70" s="18"/>
      <c r="Q70" s="13"/>
      <c r="R70" s="13"/>
      <c r="S70" s="13"/>
    </row>
    <row r="71" spans="1:19" ht="14.25" customHeight="1" x14ac:dyDescent="0.55000000000000004">
      <c r="A71" s="16" t="s">
        <v>80</v>
      </c>
      <c r="B71" s="16">
        <v>-70.416300000000007</v>
      </c>
      <c r="C71" s="16">
        <v>39.250300000000003</v>
      </c>
      <c r="D71" s="16">
        <v>38</v>
      </c>
      <c r="E71" s="16">
        <v>3</v>
      </c>
      <c r="F71" s="13">
        <v>202.62200000000001</v>
      </c>
      <c r="G71" s="13">
        <v>200.98400000000001</v>
      </c>
      <c r="H71" s="13">
        <v>11.239699999999999</v>
      </c>
      <c r="I71" s="13">
        <v>35.446300000000001</v>
      </c>
      <c r="J71" s="35">
        <v>2.6851140148603641</v>
      </c>
      <c r="K71" s="35">
        <v>0.85149932656335514</v>
      </c>
      <c r="L71" s="17"/>
      <c r="M71" s="17"/>
      <c r="N71" s="17"/>
      <c r="O71" s="17"/>
      <c r="P71" s="20"/>
      <c r="Q71" s="16"/>
      <c r="R71" s="16"/>
      <c r="S71" s="16"/>
    </row>
    <row r="72" spans="1:19" ht="14.25" customHeight="1" x14ac:dyDescent="0.55000000000000004">
      <c r="A72" s="13" t="s">
        <v>81</v>
      </c>
      <c r="B72" s="13">
        <v>-70.3</v>
      </c>
      <c r="C72" s="13">
        <v>39.250500000000002</v>
      </c>
      <c r="D72" s="13">
        <v>39</v>
      </c>
      <c r="E72" s="13">
        <v>24</v>
      </c>
      <c r="F72" s="12">
        <v>1.964</v>
      </c>
      <c r="G72" s="12">
        <v>1.95</v>
      </c>
      <c r="H72" s="12">
        <v>25.337599999999998</v>
      </c>
      <c r="I72" s="12">
        <v>35.679699999999997</v>
      </c>
      <c r="J72" s="29">
        <v>5.4906482193184729</v>
      </c>
      <c r="K72" s="29">
        <v>0.21740408337787762</v>
      </c>
      <c r="L72" s="17"/>
      <c r="M72" s="17"/>
      <c r="N72" s="17"/>
      <c r="O72" s="17"/>
      <c r="P72" s="18"/>
      <c r="Q72" s="13"/>
      <c r="R72" s="13"/>
      <c r="S72" s="13"/>
    </row>
    <row r="73" spans="1:19" ht="14.25" customHeight="1" x14ac:dyDescent="0.55000000000000004">
      <c r="A73" s="13" t="s">
        <v>81</v>
      </c>
      <c r="B73" s="13">
        <v>-70.3</v>
      </c>
      <c r="C73" s="13">
        <v>39.250500000000002</v>
      </c>
      <c r="D73" s="13">
        <v>39</v>
      </c>
      <c r="E73" s="13">
        <v>20</v>
      </c>
      <c r="F73" s="13">
        <v>10.045</v>
      </c>
      <c r="G73" s="13">
        <v>9.968</v>
      </c>
      <c r="H73" s="13">
        <v>25.3352</v>
      </c>
      <c r="I73" s="13">
        <v>35.680599999999998</v>
      </c>
      <c r="J73" s="29">
        <v>4.6963873943120671</v>
      </c>
      <c r="K73" s="29">
        <v>0.97831837520045373</v>
      </c>
      <c r="L73" s="17"/>
      <c r="M73" s="17"/>
      <c r="N73" s="17"/>
      <c r="O73" s="17"/>
      <c r="P73" s="18"/>
      <c r="Q73" s="13"/>
      <c r="R73" s="13"/>
      <c r="S73" s="13"/>
    </row>
    <row r="74" spans="1:19" ht="14.25" customHeight="1" x14ac:dyDescent="0.55000000000000004">
      <c r="A74" s="13" t="s">
        <v>81</v>
      </c>
      <c r="B74" s="13">
        <v>-70.3</v>
      </c>
      <c r="C74" s="13">
        <v>39.250500000000002</v>
      </c>
      <c r="D74" s="13">
        <v>39</v>
      </c>
      <c r="E74" s="13">
        <v>18</v>
      </c>
      <c r="F74" s="13">
        <v>19.882000000000001</v>
      </c>
      <c r="G74" s="13">
        <v>19.73</v>
      </c>
      <c r="H74" s="13">
        <v>25.34</v>
      </c>
      <c r="I74" s="13">
        <v>35.692100000000003</v>
      </c>
      <c r="J74" s="29">
        <v>3.5178068152703048</v>
      </c>
      <c r="K74" s="29">
        <v>0.28987211117050382</v>
      </c>
      <c r="L74" s="17"/>
      <c r="M74" s="17"/>
      <c r="N74" s="17"/>
      <c r="O74" s="17"/>
      <c r="P74" s="18"/>
      <c r="Q74" s="13"/>
      <c r="R74" s="13"/>
      <c r="S74" s="13"/>
    </row>
    <row r="75" spans="1:19" ht="14.25" customHeight="1" x14ac:dyDescent="0.55000000000000004">
      <c r="A75" s="13" t="s">
        <v>81</v>
      </c>
      <c r="B75" s="13">
        <v>-70.3</v>
      </c>
      <c r="C75" s="13">
        <v>39.250500000000002</v>
      </c>
      <c r="D75" s="13">
        <v>39</v>
      </c>
      <c r="E75" s="13">
        <v>16</v>
      </c>
      <c r="F75" s="13">
        <v>30.623000000000001</v>
      </c>
      <c r="G75" s="13">
        <v>30.388000000000002</v>
      </c>
      <c r="H75" s="13">
        <v>22.727399999999999</v>
      </c>
      <c r="I75" s="13">
        <v>36.258299999999998</v>
      </c>
      <c r="J75" s="29">
        <v>11.460415065334359</v>
      </c>
      <c r="K75" s="29">
        <v>0.76091429182257264</v>
      </c>
      <c r="L75" s="17"/>
      <c r="M75" s="17"/>
      <c r="N75" s="17"/>
      <c r="O75" s="17"/>
      <c r="P75" s="18"/>
      <c r="Q75" s="13"/>
      <c r="R75" s="13"/>
      <c r="S75" s="13"/>
    </row>
    <row r="76" spans="1:19" ht="14.25" customHeight="1" x14ac:dyDescent="0.55000000000000004">
      <c r="A76" s="13" t="s">
        <v>81</v>
      </c>
      <c r="B76" s="13">
        <v>-70.3</v>
      </c>
      <c r="C76" s="13">
        <v>39.250500000000002</v>
      </c>
      <c r="D76" s="13">
        <v>39</v>
      </c>
      <c r="E76" s="13">
        <v>12</v>
      </c>
      <c r="F76" s="13">
        <v>39.701000000000001</v>
      </c>
      <c r="G76" s="13">
        <v>39.395000000000003</v>
      </c>
      <c r="H76" s="13">
        <v>18.877500000000001</v>
      </c>
      <c r="I76" s="13">
        <v>35.979300000000002</v>
      </c>
      <c r="J76" s="29">
        <v>29.894952600563666</v>
      </c>
      <c r="K76" s="29">
        <v>1.1776054516301708</v>
      </c>
      <c r="L76" s="17"/>
      <c r="M76" s="17"/>
      <c r="N76" s="17"/>
      <c r="O76" s="17"/>
      <c r="P76" s="18"/>
      <c r="Q76" s="13"/>
      <c r="R76" s="13"/>
      <c r="S76" s="13"/>
    </row>
    <row r="77" spans="1:19" ht="14.25" customHeight="1" x14ac:dyDescent="0.55000000000000004">
      <c r="A77" s="13" t="s">
        <v>81</v>
      </c>
      <c r="B77" s="13">
        <v>-70.3</v>
      </c>
      <c r="C77" s="13">
        <v>39.250500000000002</v>
      </c>
      <c r="D77" s="13">
        <v>39</v>
      </c>
      <c r="E77" s="13">
        <v>9</v>
      </c>
      <c r="F77" s="13">
        <v>60.34</v>
      </c>
      <c r="G77" s="13">
        <v>59.872999999999998</v>
      </c>
      <c r="H77" s="13">
        <v>15.469200000000001</v>
      </c>
      <c r="I77" s="13">
        <v>35.600999999999999</v>
      </c>
      <c r="J77" s="29">
        <v>11.793492185498334</v>
      </c>
      <c r="K77" s="29">
        <v>0.43480816675575523</v>
      </c>
      <c r="L77" s="17"/>
      <c r="M77" s="17"/>
      <c r="N77" s="17"/>
      <c r="O77" s="17"/>
      <c r="P77" s="18"/>
      <c r="Q77" s="13"/>
      <c r="R77" s="13"/>
      <c r="S77" s="13"/>
    </row>
    <row r="78" spans="1:19" ht="14.25" customHeight="1" x14ac:dyDescent="0.55000000000000004">
      <c r="A78" s="13" t="s">
        <v>81</v>
      </c>
      <c r="B78" s="13">
        <v>-70.3</v>
      </c>
      <c r="C78" s="13">
        <v>39.250500000000002</v>
      </c>
      <c r="D78" s="13">
        <v>39</v>
      </c>
      <c r="E78" s="13">
        <v>8</v>
      </c>
      <c r="F78" s="13">
        <v>80.492000000000004</v>
      </c>
      <c r="G78" s="13">
        <v>79.864999999999995</v>
      </c>
      <c r="H78" s="13">
        <v>14.7875</v>
      </c>
      <c r="I78" s="13">
        <v>35.697600000000001</v>
      </c>
      <c r="J78" s="29">
        <v>5.9005892902895205</v>
      </c>
      <c r="K78" s="29">
        <v>2.0653387920898409</v>
      </c>
      <c r="L78" s="17"/>
      <c r="M78" s="17"/>
      <c r="N78" s="17"/>
      <c r="O78" s="17"/>
      <c r="P78" s="18"/>
      <c r="Q78" s="13"/>
      <c r="R78" s="13"/>
      <c r="S78" s="13"/>
    </row>
    <row r="79" spans="1:19" ht="14.25" customHeight="1" x14ac:dyDescent="0.55000000000000004">
      <c r="A79" s="13" t="s">
        <v>81</v>
      </c>
      <c r="B79" s="13">
        <v>-70.3</v>
      </c>
      <c r="C79" s="13">
        <v>39.250500000000002</v>
      </c>
      <c r="D79" s="13">
        <v>39</v>
      </c>
      <c r="E79" s="13">
        <v>6</v>
      </c>
      <c r="F79" s="13">
        <v>101.53</v>
      </c>
      <c r="G79" s="13">
        <v>100.73399999999999</v>
      </c>
      <c r="H79" s="13">
        <v>13.8116</v>
      </c>
      <c r="I79" s="13">
        <v>35.588900000000002</v>
      </c>
      <c r="J79" s="29">
        <v>5.3753522931078663</v>
      </c>
      <c r="K79" s="29">
        <v>2.1196898129343076</v>
      </c>
      <c r="L79" s="17"/>
      <c r="M79" s="17"/>
      <c r="N79" s="17"/>
      <c r="O79" s="17"/>
      <c r="P79" s="18"/>
      <c r="Q79" s="13"/>
      <c r="R79" s="13"/>
      <c r="S79" s="13"/>
    </row>
    <row r="80" spans="1:19" ht="14.25" customHeight="1" x14ac:dyDescent="0.55000000000000004">
      <c r="A80" s="13" t="s">
        <v>81</v>
      </c>
      <c r="B80" s="13">
        <v>-70.3</v>
      </c>
      <c r="C80" s="13">
        <v>39.250500000000002</v>
      </c>
      <c r="D80" s="13">
        <v>39</v>
      </c>
      <c r="E80" s="13">
        <v>5</v>
      </c>
      <c r="F80" s="13">
        <v>121.477</v>
      </c>
      <c r="G80" s="13">
        <v>120.51900000000001</v>
      </c>
      <c r="H80" s="13">
        <v>14.0037</v>
      </c>
      <c r="I80" s="13">
        <v>35.796799999999998</v>
      </c>
      <c r="J80" s="29">
        <v>3.4281322059953885</v>
      </c>
      <c r="K80" s="29">
        <v>1.1776054516301699</v>
      </c>
      <c r="L80" s="17"/>
      <c r="M80" s="17"/>
      <c r="N80" s="17"/>
      <c r="O80" s="17"/>
      <c r="P80" s="18"/>
      <c r="Q80" s="13"/>
      <c r="R80" s="13"/>
      <c r="S80" s="13"/>
    </row>
    <row r="81" spans="1:19" ht="14.25" customHeight="1" x14ac:dyDescent="0.55000000000000004">
      <c r="A81" s="13" t="s">
        <v>81</v>
      </c>
      <c r="B81" s="13">
        <v>-70.3</v>
      </c>
      <c r="C81" s="13">
        <v>39.250500000000002</v>
      </c>
      <c r="D81" s="13">
        <v>39</v>
      </c>
      <c r="E81" s="13">
        <v>4</v>
      </c>
      <c r="F81" s="13">
        <v>151.21</v>
      </c>
      <c r="G81" s="13">
        <v>150.00700000000001</v>
      </c>
      <c r="H81" s="13">
        <v>13.027100000000001</v>
      </c>
      <c r="I81" s="13">
        <v>35.700099999999999</v>
      </c>
      <c r="J81" s="29">
        <v>2.6466820394568282</v>
      </c>
      <c r="K81" s="29">
        <v>0.25363809727419084</v>
      </c>
      <c r="L81" s="17"/>
      <c r="M81" s="17"/>
      <c r="N81" s="17"/>
      <c r="O81" s="17"/>
      <c r="P81" s="18"/>
      <c r="Q81" s="13"/>
      <c r="R81" s="13"/>
      <c r="S81" s="13"/>
    </row>
    <row r="82" spans="1:19" ht="14.25" customHeight="1" x14ac:dyDescent="0.55000000000000004">
      <c r="A82" s="13" t="s">
        <v>81</v>
      </c>
      <c r="B82" s="13">
        <v>-70.3</v>
      </c>
      <c r="C82" s="13">
        <v>39.250500000000002</v>
      </c>
      <c r="D82" s="13">
        <v>39</v>
      </c>
      <c r="E82" s="13">
        <v>3</v>
      </c>
      <c r="F82" s="13">
        <v>201.31399999999999</v>
      </c>
      <c r="G82" s="13">
        <v>199.68799999999999</v>
      </c>
      <c r="H82" s="13">
        <v>11.1145</v>
      </c>
      <c r="I82" s="13">
        <v>35.421500000000002</v>
      </c>
      <c r="J82" s="29">
        <v>2.9541378426851144</v>
      </c>
      <c r="K82" s="29">
        <v>1.5218285836451444</v>
      </c>
      <c r="L82" s="17"/>
      <c r="M82" s="17"/>
      <c r="N82" s="17"/>
      <c r="O82" s="17"/>
      <c r="P82" s="18"/>
      <c r="Q82" s="13"/>
      <c r="R82" s="13"/>
      <c r="S82" s="13"/>
    </row>
    <row r="83" spans="1:19" ht="14.25" customHeight="1" x14ac:dyDescent="0.55000000000000004">
      <c r="A83" s="13" t="s">
        <v>81</v>
      </c>
      <c r="B83" s="13">
        <v>-70.3</v>
      </c>
      <c r="C83" s="13">
        <v>39.250500000000002</v>
      </c>
      <c r="D83" s="13">
        <v>39</v>
      </c>
      <c r="E83" s="13">
        <v>2</v>
      </c>
      <c r="F83" s="13">
        <v>251.75899999999999</v>
      </c>
      <c r="G83" s="13">
        <v>249.69499999999999</v>
      </c>
      <c r="H83" s="13">
        <v>10.0097</v>
      </c>
      <c r="I83" s="13">
        <v>35.290599999999998</v>
      </c>
      <c r="J83" s="29">
        <v>1.8139892390468872</v>
      </c>
      <c r="K83" s="29">
        <v>0.23552109032603424</v>
      </c>
      <c r="L83" s="17"/>
      <c r="M83" s="17"/>
      <c r="N83" s="17"/>
      <c r="O83" s="17"/>
      <c r="P83" s="18"/>
      <c r="Q83" s="13"/>
      <c r="R83" s="13"/>
      <c r="S83" s="13"/>
    </row>
    <row r="84" spans="1:19" ht="14.25" customHeight="1" x14ac:dyDescent="0.55000000000000004">
      <c r="A84" s="16" t="s">
        <v>81</v>
      </c>
      <c r="B84" s="16">
        <v>-70.3</v>
      </c>
      <c r="C84" s="16">
        <v>39.250500000000002</v>
      </c>
      <c r="D84" s="16">
        <v>39</v>
      </c>
      <c r="E84" s="16">
        <v>1</v>
      </c>
      <c r="F84" s="13">
        <v>303.08499999999998</v>
      </c>
      <c r="G84" s="13">
        <v>300.56299999999999</v>
      </c>
      <c r="H84" s="13">
        <v>9.0966000000000005</v>
      </c>
      <c r="I84" s="13">
        <v>35.215899999999998</v>
      </c>
      <c r="J84" s="35">
        <v>2.3776582116320784</v>
      </c>
      <c r="K84" s="35">
        <v>0.77903129877072674</v>
      </c>
      <c r="L84" s="17"/>
      <c r="M84" s="17"/>
      <c r="N84" s="17"/>
      <c r="O84" s="17"/>
      <c r="P84" s="20"/>
      <c r="Q84" s="16"/>
      <c r="R84" s="16"/>
      <c r="S84" s="16"/>
    </row>
    <row r="85" spans="1:19" ht="14.25" customHeight="1" x14ac:dyDescent="0.55000000000000004">
      <c r="A85" s="13" t="s">
        <v>82</v>
      </c>
      <c r="B85" s="13">
        <v>-70.183199999999999</v>
      </c>
      <c r="C85" s="13">
        <v>39.249600000000001</v>
      </c>
      <c r="D85" s="13">
        <v>40</v>
      </c>
      <c r="E85" s="13">
        <v>24</v>
      </c>
      <c r="F85" s="13">
        <v>1.6970000000000001</v>
      </c>
      <c r="G85" s="13">
        <v>1.6839999999999999</v>
      </c>
      <c r="H85" s="13">
        <v>24.902000000000001</v>
      </c>
      <c r="I85" s="13">
        <v>35.174199999999999</v>
      </c>
      <c r="J85" s="29">
        <v>61.012042018959775</v>
      </c>
      <c r="K85" s="29">
        <v>5.5800381400321966</v>
      </c>
      <c r="L85" s="17"/>
      <c r="M85" s="17"/>
      <c r="N85" s="17"/>
      <c r="O85" s="17"/>
      <c r="P85" s="18"/>
      <c r="Q85" s="13"/>
      <c r="R85" s="13"/>
      <c r="S85" s="13"/>
    </row>
    <row r="86" spans="1:19" ht="14.25" customHeight="1" x14ac:dyDescent="0.55000000000000004">
      <c r="A86" s="13" t="s">
        <v>82</v>
      </c>
      <c r="B86" s="13">
        <v>-70.183199999999999</v>
      </c>
      <c r="C86" s="13">
        <v>39.249600000000001</v>
      </c>
      <c r="D86" s="13">
        <v>40</v>
      </c>
      <c r="E86" s="13">
        <v>20</v>
      </c>
      <c r="F86" s="16">
        <v>10.164999999999999</v>
      </c>
      <c r="G86" s="16">
        <v>10.087999999999999</v>
      </c>
      <c r="H86" s="16">
        <v>24.788499999999999</v>
      </c>
      <c r="I86" s="16">
        <v>35.1755</v>
      </c>
      <c r="J86" s="29">
        <v>26.628234691263131</v>
      </c>
      <c r="K86" s="29">
        <v>2.6813170283271592</v>
      </c>
      <c r="L86" s="17"/>
      <c r="M86" s="17"/>
      <c r="N86" s="17"/>
      <c r="O86" s="17"/>
      <c r="P86" s="18"/>
      <c r="Q86" s="13"/>
      <c r="R86" s="13"/>
      <c r="S86" s="13"/>
    </row>
    <row r="87" spans="1:19" ht="14.25" customHeight="1" x14ac:dyDescent="0.55000000000000004">
      <c r="A87" s="13" t="s">
        <v>82</v>
      </c>
      <c r="B87" s="13">
        <v>-70.183199999999999</v>
      </c>
      <c r="C87" s="13">
        <v>39.249600000000001</v>
      </c>
      <c r="D87" s="13">
        <v>40</v>
      </c>
      <c r="E87" s="13">
        <v>18</v>
      </c>
      <c r="F87" s="13">
        <v>20.414000000000001</v>
      </c>
      <c r="G87" s="13">
        <v>20.257999999999999</v>
      </c>
      <c r="H87" s="13">
        <v>21.757999999999999</v>
      </c>
      <c r="I87" s="13">
        <v>35.236800000000002</v>
      </c>
      <c r="J87" s="29">
        <v>12.805534204458109</v>
      </c>
      <c r="K87" s="29">
        <v>0.77903129877072708</v>
      </c>
      <c r="L87" s="17"/>
      <c r="M87" s="17"/>
      <c r="N87" s="17"/>
      <c r="O87" s="17"/>
      <c r="P87" s="18"/>
      <c r="Q87" s="13"/>
      <c r="R87" s="13"/>
      <c r="S87" s="13"/>
    </row>
    <row r="88" spans="1:19" ht="14.25" customHeight="1" x14ac:dyDescent="0.55000000000000004">
      <c r="A88" s="13" t="s">
        <v>82</v>
      </c>
      <c r="B88" s="13">
        <v>-70.183199999999999</v>
      </c>
      <c r="C88" s="13">
        <v>39.249600000000001</v>
      </c>
      <c r="D88" s="13">
        <v>40</v>
      </c>
      <c r="E88" s="13">
        <v>16</v>
      </c>
      <c r="F88" s="13">
        <v>30.893999999999998</v>
      </c>
      <c r="G88" s="13">
        <v>30.657</v>
      </c>
      <c r="H88" s="13">
        <v>18.048999999999999</v>
      </c>
      <c r="I88" s="13">
        <v>35.383200000000002</v>
      </c>
      <c r="J88" s="29">
        <v>22.759415833973865</v>
      </c>
      <c r="K88" s="29">
        <v>1.2319564724746417</v>
      </c>
      <c r="L88" s="17"/>
      <c r="M88" s="17"/>
      <c r="N88" s="17"/>
      <c r="O88" s="17"/>
      <c r="P88" s="18"/>
      <c r="Q88" s="13"/>
      <c r="R88" s="13"/>
      <c r="S88" s="13"/>
    </row>
    <row r="89" spans="1:19" ht="14.25" customHeight="1" x14ac:dyDescent="0.55000000000000004">
      <c r="A89" s="13" t="s">
        <v>82</v>
      </c>
      <c r="B89" s="13">
        <v>-70.183199999999999</v>
      </c>
      <c r="C89" s="13">
        <v>39.249600000000001</v>
      </c>
      <c r="D89" s="13">
        <v>40</v>
      </c>
      <c r="E89" s="13">
        <v>14</v>
      </c>
      <c r="F89" s="13">
        <v>39.555999999999997</v>
      </c>
      <c r="G89" s="13">
        <v>39.252000000000002</v>
      </c>
      <c r="H89" s="13">
        <v>16.204999999999998</v>
      </c>
      <c r="I89" s="13">
        <v>35.444800000000001</v>
      </c>
      <c r="J89" s="29">
        <v>74.514476044068658</v>
      </c>
      <c r="K89" s="29">
        <v>1.8117006948156438</v>
      </c>
      <c r="L89" s="17"/>
      <c r="M89" s="17"/>
      <c r="N89" s="17"/>
      <c r="O89" s="17"/>
      <c r="P89" s="18"/>
      <c r="Q89" s="13"/>
      <c r="R89" s="13"/>
      <c r="S89" s="13"/>
    </row>
    <row r="90" spans="1:19" ht="14.25" customHeight="1" x14ac:dyDescent="0.55000000000000004">
      <c r="A90" s="13" t="s">
        <v>82</v>
      </c>
      <c r="B90" s="13">
        <v>-70.183199999999999</v>
      </c>
      <c r="C90" s="13">
        <v>39.249600000000001</v>
      </c>
      <c r="D90" s="13">
        <v>40</v>
      </c>
      <c r="E90" s="13">
        <v>12</v>
      </c>
      <c r="F90" s="13">
        <v>60.906999999999996</v>
      </c>
      <c r="G90" s="13">
        <v>60.435000000000002</v>
      </c>
      <c r="H90" s="13">
        <v>14.589700000000001</v>
      </c>
      <c r="I90" s="13">
        <v>35.5169</v>
      </c>
      <c r="J90" s="29">
        <v>18.660005124263385</v>
      </c>
      <c r="K90" s="29">
        <v>4.6379537787280682</v>
      </c>
      <c r="L90" s="17"/>
      <c r="M90" s="17"/>
      <c r="N90" s="17"/>
      <c r="O90" s="17"/>
      <c r="P90" s="18"/>
      <c r="Q90" s="13"/>
      <c r="R90" s="13"/>
      <c r="S90" s="13"/>
    </row>
    <row r="91" spans="1:19" ht="14.25" customHeight="1" x14ac:dyDescent="0.55000000000000004">
      <c r="A91" s="13" t="s">
        <v>82</v>
      </c>
      <c r="B91" s="13">
        <v>-70.183199999999999</v>
      </c>
      <c r="C91" s="13">
        <v>39.249600000000001</v>
      </c>
      <c r="D91" s="13">
        <v>40</v>
      </c>
      <c r="E91" s="13">
        <v>10</v>
      </c>
      <c r="F91" s="13">
        <v>80.424999999999997</v>
      </c>
      <c r="G91" s="13">
        <v>79.798000000000002</v>
      </c>
      <c r="H91" s="13">
        <v>14.611599999999999</v>
      </c>
      <c r="I91" s="13">
        <v>35.820300000000003</v>
      </c>
      <c r="J91" s="29">
        <v>10.422751729438893</v>
      </c>
      <c r="K91" s="29">
        <v>3.5328163548905134</v>
      </c>
      <c r="L91" s="17"/>
      <c r="M91" s="17"/>
      <c r="N91" s="17"/>
      <c r="O91" s="17"/>
      <c r="P91" s="18"/>
      <c r="Q91" s="13"/>
      <c r="R91" s="13"/>
      <c r="S91" s="13"/>
    </row>
    <row r="92" spans="1:19" ht="14.25" customHeight="1" x14ac:dyDescent="0.55000000000000004">
      <c r="A92" s="13" t="s">
        <v>82</v>
      </c>
      <c r="B92" s="13">
        <v>-70.183199999999999</v>
      </c>
      <c r="C92" s="13">
        <v>39.249600000000001</v>
      </c>
      <c r="D92" s="13">
        <v>40</v>
      </c>
      <c r="E92" s="13">
        <v>8</v>
      </c>
      <c r="F92" s="13">
        <v>100.599</v>
      </c>
      <c r="G92" s="13">
        <v>99.81</v>
      </c>
      <c r="H92" s="13">
        <v>14.243600000000001</v>
      </c>
      <c r="I92" s="13">
        <v>35.857900000000001</v>
      </c>
      <c r="J92" s="29">
        <v>13.036126056879322</v>
      </c>
      <c r="K92" s="29">
        <v>6.8301116194549953</v>
      </c>
      <c r="L92" s="17"/>
      <c r="M92" s="17"/>
      <c r="N92" s="17"/>
      <c r="O92" s="17"/>
      <c r="P92" s="18"/>
      <c r="Q92" s="13"/>
      <c r="R92" s="13"/>
      <c r="S92" s="13"/>
    </row>
    <row r="93" spans="1:19" ht="14.25" customHeight="1" x14ac:dyDescent="0.55000000000000004">
      <c r="A93" s="13" t="s">
        <v>82</v>
      </c>
      <c r="B93" s="13">
        <v>-70.183199999999999</v>
      </c>
      <c r="C93" s="13">
        <v>39.249600000000001</v>
      </c>
      <c r="D93" s="13">
        <v>40</v>
      </c>
      <c r="E93" s="13">
        <v>6</v>
      </c>
      <c r="F93" s="13">
        <v>120.48099999999999</v>
      </c>
      <c r="G93" s="13">
        <v>119.532</v>
      </c>
      <c r="H93" s="13">
        <v>13.184200000000001</v>
      </c>
      <c r="I93" s="13">
        <v>35.7121</v>
      </c>
      <c r="J93" s="29">
        <v>10.832692800409941</v>
      </c>
      <c r="K93" s="29">
        <v>0.59786122928916396</v>
      </c>
      <c r="L93" s="17"/>
      <c r="M93" s="17"/>
      <c r="N93" s="17"/>
      <c r="O93" s="17"/>
      <c r="P93" s="18"/>
      <c r="Q93" s="13"/>
      <c r="R93" s="13"/>
      <c r="S93" s="13"/>
    </row>
    <row r="94" spans="1:19" ht="14.25" customHeight="1" x14ac:dyDescent="0.55000000000000004">
      <c r="A94" s="13" t="s">
        <v>82</v>
      </c>
      <c r="B94" s="13">
        <v>-70.183199999999999</v>
      </c>
      <c r="C94" s="13">
        <v>39.249600000000001</v>
      </c>
      <c r="D94" s="13">
        <v>40</v>
      </c>
      <c r="E94" s="13">
        <v>4</v>
      </c>
      <c r="F94" s="13">
        <v>150.98099999999999</v>
      </c>
      <c r="G94" s="13">
        <v>149.779</v>
      </c>
      <c r="H94" s="13">
        <v>11.9078</v>
      </c>
      <c r="I94" s="13">
        <v>35.528700000000001</v>
      </c>
      <c r="J94" s="29">
        <v>13.292339226236228</v>
      </c>
      <c r="K94" s="29">
        <v>8.5693442864780121</v>
      </c>
      <c r="L94" s="17"/>
      <c r="M94" s="17"/>
      <c r="N94" s="17"/>
      <c r="O94" s="17"/>
      <c r="P94" s="18"/>
      <c r="Q94" s="13"/>
      <c r="R94" s="13"/>
      <c r="S94" s="13"/>
    </row>
    <row r="95" spans="1:19" ht="14.25" customHeight="1" x14ac:dyDescent="0.55000000000000004">
      <c r="A95" s="13" t="s">
        <v>82</v>
      </c>
      <c r="B95" s="13">
        <v>-70.183199999999999</v>
      </c>
      <c r="C95" s="13">
        <v>39.249600000000001</v>
      </c>
      <c r="D95" s="13">
        <v>40</v>
      </c>
      <c r="E95" s="13">
        <v>3</v>
      </c>
      <c r="F95" s="13">
        <v>201.96700000000001</v>
      </c>
      <c r="G95" s="13">
        <v>200.33500000000001</v>
      </c>
      <c r="H95" s="13">
        <v>10.798500000000001</v>
      </c>
      <c r="I95" s="13">
        <v>35.383000000000003</v>
      </c>
      <c r="J95" s="29">
        <v>8.7061234947476294</v>
      </c>
      <c r="K95" s="29">
        <v>0.52539320149653745</v>
      </c>
      <c r="L95" s="17"/>
      <c r="M95" s="17"/>
      <c r="N95" s="17"/>
      <c r="O95" s="17"/>
      <c r="P95" s="18"/>
      <c r="Q95" s="13"/>
      <c r="R95" s="13"/>
      <c r="S95" s="13"/>
    </row>
    <row r="96" spans="1:19" ht="14.25" customHeight="1" x14ac:dyDescent="0.55000000000000004">
      <c r="A96" s="13" t="s">
        <v>82</v>
      </c>
      <c r="B96" s="13">
        <v>-70.183199999999999</v>
      </c>
      <c r="C96" s="13">
        <v>39.249600000000001</v>
      </c>
      <c r="D96" s="13">
        <v>40</v>
      </c>
      <c r="E96" s="13">
        <v>2</v>
      </c>
      <c r="F96" s="13">
        <v>251.70099999999999</v>
      </c>
      <c r="G96" s="13">
        <v>249.637</v>
      </c>
      <c r="H96" s="13">
        <v>9.6937999999999995</v>
      </c>
      <c r="I96" s="13">
        <v>35.255000000000003</v>
      </c>
      <c r="J96" s="29">
        <v>7.4250576479631052</v>
      </c>
      <c r="K96" s="29">
        <v>0.63409524318547661</v>
      </c>
      <c r="L96" s="17"/>
      <c r="M96" s="17"/>
      <c r="N96" s="17"/>
      <c r="O96" s="17"/>
      <c r="P96" s="18"/>
      <c r="Q96" s="13"/>
      <c r="R96" s="13"/>
      <c r="S96" s="13"/>
    </row>
    <row r="97" spans="1:19" ht="14.25" customHeight="1" x14ac:dyDescent="0.55000000000000004">
      <c r="A97" s="16" t="s">
        <v>82</v>
      </c>
      <c r="B97" s="16">
        <v>-70.183199999999999</v>
      </c>
      <c r="C97" s="16">
        <v>39.249600000000001</v>
      </c>
      <c r="D97" s="16">
        <v>40</v>
      </c>
      <c r="E97" s="16">
        <v>1</v>
      </c>
      <c r="F97" s="13">
        <v>302.05399999999997</v>
      </c>
      <c r="G97" s="13">
        <v>299.54199999999997</v>
      </c>
      <c r="H97" s="13">
        <v>8.8102</v>
      </c>
      <c r="I97" s="13">
        <v>35.171700000000001</v>
      </c>
      <c r="J97" s="35">
        <v>7.5403535741737127</v>
      </c>
      <c r="K97" s="35">
        <v>1.5218285836451444</v>
      </c>
      <c r="L97" s="17"/>
      <c r="M97" s="17"/>
      <c r="N97" s="17"/>
      <c r="O97" s="17"/>
      <c r="P97" s="20"/>
      <c r="Q97" s="16"/>
      <c r="R97" s="16"/>
      <c r="S97" s="16"/>
    </row>
    <row r="98" spans="1:19" ht="14.25" customHeight="1" x14ac:dyDescent="0.55000000000000004">
      <c r="A98" s="24"/>
      <c r="B98" s="24"/>
      <c r="C98" s="2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 ht="14.25" customHeight="1" x14ac:dyDescent="0.55000000000000004">
      <c r="A99" s="24"/>
      <c r="B99" s="24"/>
      <c r="C99" s="24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ht="14.25" customHeight="1" x14ac:dyDescent="0.55000000000000004">
      <c r="A100" s="24"/>
      <c r="B100" s="24"/>
      <c r="C100" s="24"/>
      <c r="D100" s="13"/>
      <c r="E100" s="13"/>
      <c r="F100" s="16"/>
      <c r="G100" s="16"/>
      <c r="H100" s="16"/>
      <c r="I100" s="16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ht="14.25" customHeight="1" x14ac:dyDescent="0.55000000000000004">
      <c r="A101" s="24"/>
      <c r="B101" s="24"/>
      <c r="C101" s="2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ht="14.25" customHeight="1" x14ac:dyDescent="0.55000000000000004">
      <c r="A102" s="24"/>
      <c r="B102" s="24"/>
      <c r="C102" s="24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 ht="14.25" customHeight="1" x14ac:dyDescent="0.55000000000000004">
      <c r="A103" s="24"/>
      <c r="B103" s="24"/>
      <c r="C103" s="24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 ht="14.25" customHeight="1" x14ac:dyDescent="0.55000000000000004">
      <c r="A104" s="24"/>
      <c r="B104" s="24"/>
      <c r="C104" s="24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 ht="14.25" customHeight="1" x14ac:dyDescent="0.55000000000000004">
      <c r="A105" s="24"/>
      <c r="B105" s="24"/>
      <c r="C105" s="24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 ht="14.25" customHeight="1" x14ac:dyDescent="0.55000000000000004">
      <c r="A106" s="24"/>
      <c r="B106" s="24"/>
      <c r="C106" s="24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 ht="14.25" customHeight="1" x14ac:dyDescent="0.55000000000000004">
      <c r="A107" s="24"/>
      <c r="B107" s="24"/>
      <c r="C107" s="24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 ht="14.25" customHeight="1" x14ac:dyDescent="0.55000000000000004">
      <c r="A108" s="24"/>
      <c r="B108" s="24"/>
      <c r="C108" s="24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 ht="14.25" customHeight="1" x14ac:dyDescent="0.55000000000000004">
      <c r="A109" s="24"/>
      <c r="B109" s="24"/>
      <c r="C109" s="24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 ht="14.25" customHeight="1" x14ac:dyDescent="0.55000000000000004">
      <c r="A110" s="24"/>
      <c r="B110" s="24"/>
      <c r="C110" s="24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 ht="14.25" customHeight="1" x14ac:dyDescent="0.55000000000000004">
      <c r="A111" s="24"/>
      <c r="B111" s="24"/>
      <c r="C111" s="24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ht="14.25" customHeight="1" x14ac:dyDescent="0.55000000000000004">
      <c r="A112" s="24"/>
      <c r="B112" s="24"/>
      <c r="C112" s="24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 ht="14.25" customHeight="1" x14ac:dyDescent="0.55000000000000004">
      <c r="A113" s="24"/>
      <c r="B113" s="24"/>
      <c r="C113" s="24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 ht="14.25" customHeight="1" x14ac:dyDescent="0.55000000000000004">
      <c r="A114" s="24"/>
      <c r="B114" s="24"/>
      <c r="C114" s="24"/>
      <c r="D114" s="13"/>
      <c r="E114" s="13"/>
      <c r="F114" s="16"/>
      <c r="G114" s="16"/>
      <c r="H114" s="16"/>
      <c r="I114" s="16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 ht="14.25" customHeight="1" x14ac:dyDescent="0.55000000000000004">
      <c r="A115" s="24"/>
      <c r="B115" s="24"/>
      <c r="C115" s="24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 ht="14.25" customHeight="1" x14ac:dyDescent="0.55000000000000004">
      <c r="A116" s="24"/>
      <c r="B116" s="24"/>
      <c r="C116" s="24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 ht="14.25" customHeight="1" x14ac:dyDescent="0.55000000000000004">
      <c r="A117" s="24"/>
      <c r="B117" s="24"/>
      <c r="C117" s="24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ht="14.25" customHeight="1" x14ac:dyDescent="0.55000000000000004">
      <c r="A118" s="24"/>
      <c r="B118" s="24"/>
      <c r="C118" s="24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 ht="14.25" customHeight="1" x14ac:dyDescent="0.55000000000000004">
      <c r="A119" s="24"/>
      <c r="B119" s="24"/>
      <c r="C119" s="24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 ht="14.25" customHeight="1" x14ac:dyDescent="0.55000000000000004">
      <c r="A120" s="24"/>
      <c r="B120" s="24"/>
      <c r="C120" s="24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 ht="14.25" customHeight="1" x14ac:dyDescent="0.55000000000000004">
      <c r="A121" s="24"/>
      <c r="B121" s="24"/>
      <c r="C121" s="2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 ht="14.25" customHeight="1" x14ac:dyDescent="0.55000000000000004">
      <c r="A122" s="24"/>
      <c r="B122" s="24"/>
      <c r="C122" s="24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 ht="14.25" customHeight="1" x14ac:dyDescent="0.55000000000000004">
      <c r="A123" s="24"/>
      <c r="B123" s="24"/>
      <c r="C123" s="24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 ht="14.25" customHeight="1" x14ac:dyDescent="0.55000000000000004">
      <c r="A124" s="24"/>
      <c r="B124" s="24"/>
      <c r="C124" s="24"/>
      <c r="D124" s="13"/>
      <c r="E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 ht="14.25" customHeight="1" x14ac:dyDescent="0.55000000000000004">
      <c r="A125" s="24"/>
      <c r="B125" s="24"/>
      <c r="C125" s="24"/>
      <c r="D125" s="13"/>
      <c r="E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 ht="14.25" customHeight="1" x14ac:dyDescent="0.55000000000000004">
      <c r="A126" s="24"/>
      <c r="B126" s="24"/>
      <c r="C126" s="24"/>
      <c r="D126" s="13"/>
      <c r="E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 ht="14.25" customHeight="1" x14ac:dyDescent="0.55000000000000004">
      <c r="A127" s="24"/>
      <c r="B127" s="24"/>
      <c r="C127" s="24"/>
      <c r="D127" s="13"/>
      <c r="E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 ht="14.25" customHeight="1" x14ac:dyDescent="0.55000000000000004">
      <c r="A128" s="24"/>
      <c r="B128" s="24"/>
      <c r="C128" s="24"/>
      <c r="D128" s="13"/>
      <c r="E128" s="13"/>
      <c r="F128" s="16"/>
      <c r="G128" s="16"/>
      <c r="H128" s="16"/>
      <c r="I128" s="16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 ht="14.25" customHeight="1" x14ac:dyDescent="0.55000000000000004">
      <c r="A129" s="24"/>
      <c r="B129" s="24"/>
      <c r="C129" s="24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 ht="14.25" customHeight="1" x14ac:dyDescent="0.55000000000000004">
      <c r="A130" s="24"/>
      <c r="B130" s="24"/>
      <c r="C130" s="24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 ht="14.25" customHeight="1" x14ac:dyDescent="0.55000000000000004">
      <c r="A131" s="24"/>
      <c r="B131" s="24"/>
      <c r="C131" s="24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 ht="14.25" customHeight="1" x14ac:dyDescent="0.55000000000000004">
      <c r="A132" s="24"/>
      <c r="B132" s="24"/>
      <c r="C132" s="24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 ht="14.25" customHeight="1" x14ac:dyDescent="0.55000000000000004">
      <c r="A133" s="24"/>
      <c r="B133" s="24"/>
      <c r="C133" s="24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 ht="14.25" customHeight="1" x14ac:dyDescent="0.55000000000000004">
      <c r="A134" s="24"/>
      <c r="B134" s="24"/>
      <c r="C134" s="24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 ht="14.25" customHeight="1" x14ac:dyDescent="0.55000000000000004">
      <c r="A135" s="24"/>
      <c r="B135" s="24"/>
      <c r="C135" s="24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 ht="14.25" customHeight="1" x14ac:dyDescent="0.55000000000000004">
      <c r="A136" s="24"/>
      <c r="B136" s="24"/>
      <c r="C136" s="24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 ht="14.25" customHeight="1" x14ac:dyDescent="0.55000000000000004">
      <c r="A137" s="24"/>
      <c r="B137" s="24"/>
      <c r="C137" s="24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 ht="14.25" customHeight="1" x14ac:dyDescent="0.55000000000000004">
      <c r="A138" s="24"/>
      <c r="B138" s="24"/>
      <c r="C138" s="24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 ht="14.25" customHeight="1" x14ac:dyDescent="0.55000000000000004">
      <c r="A139" s="24"/>
      <c r="B139" s="24"/>
      <c r="C139" s="24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 ht="14.25" customHeight="1" x14ac:dyDescent="0.55000000000000004">
      <c r="A140" s="24"/>
      <c r="B140" s="24"/>
      <c r="C140" s="24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 ht="14.25" customHeight="1" x14ac:dyDescent="0.55000000000000004">
      <c r="A141" s="24"/>
      <c r="B141" s="24"/>
      <c r="C141" s="24"/>
      <c r="D141" s="13"/>
      <c r="E141" s="13"/>
      <c r="F141" s="16"/>
      <c r="G141" s="16"/>
      <c r="H141" s="16"/>
      <c r="I141" s="16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:19" ht="14.25" customHeight="1" x14ac:dyDescent="0.55000000000000004">
      <c r="A142" s="24"/>
      <c r="B142" s="24"/>
      <c r="C142" s="24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 ht="14.25" customHeight="1" x14ac:dyDescent="0.55000000000000004">
      <c r="A143" s="24"/>
      <c r="B143" s="24"/>
      <c r="C143" s="24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 ht="14.25" customHeight="1" x14ac:dyDescent="0.55000000000000004">
      <c r="A144" s="24"/>
      <c r="B144" s="24"/>
      <c r="C144" s="24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 ht="14.25" customHeight="1" x14ac:dyDescent="0.55000000000000004">
      <c r="A145" s="24"/>
      <c r="B145" s="24"/>
      <c r="C145" s="24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 ht="14.25" customHeight="1" x14ac:dyDescent="0.55000000000000004">
      <c r="A146" s="24"/>
      <c r="B146" s="24"/>
      <c r="C146" s="24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 ht="14.25" customHeight="1" x14ac:dyDescent="0.55000000000000004">
      <c r="A147" s="24"/>
      <c r="B147" s="24"/>
      <c r="C147" s="24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 ht="14.25" customHeight="1" x14ac:dyDescent="0.55000000000000004">
      <c r="A148" s="24"/>
      <c r="B148" s="24"/>
      <c r="C148" s="24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 ht="14.25" customHeight="1" x14ac:dyDescent="0.55000000000000004">
      <c r="A149" s="24"/>
      <c r="B149" s="24"/>
      <c r="C149" s="24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 ht="14.25" customHeight="1" x14ac:dyDescent="0.55000000000000004">
      <c r="A150" s="24"/>
      <c r="B150" s="24"/>
      <c r="C150" s="24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ht="14.25" customHeight="1" x14ac:dyDescent="0.55000000000000004">
      <c r="A151" s="24"/>
      <c r="B151" s="24"/>
      <c r="C151" s="24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 ht="14.25" customHeight="1" x14ac:dyDescent="0.55000000000000004">
      <c r="A152" s="24"/>
      <c r="B152" s="24"/>
      <c r="C152" s="2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 ht="14.25" customHeight="1" x14ac:dyDescent="0.55000000000000004">
      <c r="A153" s="24"/>
      <c r="B153" s="24"/>
      <c r="C153" s="24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 ht="14.25" customHeight="1" x14ac:dyDescent="0.55000000000000004">
      <c r="A154" s="24"/>
      <c r="B154" s="24"/>
      <c r="C154" s="24"/>
      <c r="D154" s="13"/>
      <c r="E154" s="13"/>
      <c r="F154" s="16"/>
      <c r="G154" s="16"/>
      <c r="H154" s="16"/>
      <c r="I154" s="16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 ht="14.25" customHeight="1" x14ac:dyDescent="0.55000000000000004">
      <c r="A155" s="24"/>
      <c r="B155" s="24"/>
      <c r="C155" s="24"/>
      <c r="D155" s="13"/>
      <c r="E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 ht="14.25" customHeight="1" x14ac:dyDescent="0.55000000000000004">
      <c r="A156" s="24"/>
      <c r="B156" s="24"/>
      <c r="C156" s="24"/>
      <c r="D156" s="13"/>
      <c r="E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 ht="14.25" customHeight="1" x14ac:dyDescent="0.55000000000000004">
      <c r="A157" s="24"/>
      <c r="B157" s="24"/>
      <c r="C157" s="24"/>
      <c r="D157" s="13"/>
      <c r="E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 ht="14.25" customHeight="1" x14ac:dyDescent="0.55000000000000004">
      <c r="A158" s="24"/>
      <c r="B158" s="24"/>
      <c r="C158" s="24"/>
      <c r="D158" s="13"/>
      <c r="E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 ht="14.25" customHeight="1" x14ac:dyDescent="0.55000000000000004">
      <c r="A159" s="24"/>
      <c r="B159" s="24"/>
      <c r="C159" s="24"/>
      <c r="D159" s="13"/>
      <c r="E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 ht="14.25" customHeight="1" x14ac:dyDescent="0.55000000000000004">
      <c r="A160" s="24"/>
      <c r="B160" s="24"/>
      <c r="C160" s="24"/>
      <c r="D160" s="13"/>
      <c r="E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 ht="14.25" customHeight="1" x14ac:dyDescent="0.55000000000000004">
      <c r="A161" s="24"/>
      <c r="B161" s="24"/>
      <c r="C161" s="24"/>
      <c r="D161" s="13"/>
      <c r="E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 ht="14.25" customHeight="1" x14ac:dyDescent="0.55000000000000004">
      <c r="A162" s="24"/>
      <c r="B162" s="24"/>
      <c r="C162" s="24"/>
      <c r="D162" s="13"/>
      <c r="E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 ht="14.25" customHeight="1" x14ac:dyDescent="0.55000000000000004">
      <c r="A163" s="24"/>
      <c r="B163" s="24"/>
      <c r="C163" s="24"/>
      <c r="D163" s="13"/>
      <c r="E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 ht="14.25" customHeight="1" x14ac:dyDescent="0.55000000000000004">
      <c r="A164" s="24"/>
      <c r="B164" s="24"/>
      <c r="C164" s="24"/>
      <c r="D164" s="13"/>
      <c r="E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 ht="14.25" customHeight="1" x14ac:dyDescent="0.55000000000000004">
      <c r="A165" s="24"/>
      <c r="B165" s="24"/>
      <c r="C165" s="24"/>
      <c r="D165" s="13"/>
      <c r="E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 ht="14.25" customHeight="1" x14ac:dyDescent="0.55000000000000004">
      <c r="A166" s="24"/>
      <c r="B166" s="24"/>
      <c r="C166" s="24"/>
      <c r="D166" s="13"/>
      <c r="E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 ht="14.25" customHeight="1" x14ac:dyDescent="0.55000000000000004">
      <c r="A167" s="24"/>
      <c r="B167" s="24"/>
      <c r="C167" s="24"/>
      <c r="D167" s="13"/>
      <c r="E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 ht="14.25" customHeight="1" x14ac:dyDescent="0.55000000000000004">
      <c r="A168" s="24"/>
      <c r="B168" s="24"/>
      <c r="C168" s="24"/>
      <c r="D168" s="13"/>
      <c r="E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 ht="14.25" customHeight="1" x14ac:dyDescent="0.55000000000000004">
      <c r="A169" s="24"/>
      <c r="B169" s="24"/>
      <c r="C169" s="24"/>
      <c r="D169" s="13"/>
      <c r="E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 ht="14.25" customHeight="1" x14ac:dyDescent="0.55000000000000004">
      <c r="A170" s="24"/>
      <c r="B170" s="24"/>
      <c r="C170" s="24"/>
      <c r="D170" s="13"/>
      <c r="E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 ht="14.25" customHeight="1" x14ac:dyDescent="0.55000000000000004">
      <c r="A171" s="24"/>
      <c r="B171" s="24"/>
      <c r="C171" s="24"/>
      <c r="D171" s="13"/>
      <c r="E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 ht="14.25" customHeight="1" x14ac:dyDescent="0.55000000000000004">
      <c r="A172" s="24"/>
      <c r="B172" s="24"/>
      <c r="C172" s="24"/>
      <c r="D172" s="13"/>
      <c r="E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19" ht="14.25" customHeight="1" x14ac:dyDescent="0.55000000000000004">
      <c r="A173" s="24"/>
      <c r="B173" s="24"/>
      <c r="C173" s="24"/>
      <c r="D173" s="13"/>
      <c r="E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</row>
    <row r="174" spans="1:19" ht="14.25" customHeight="1" x14ac:dyDescent="0.55000000000000004">
      <c r="A174" s="24"/>
      <c r="B174" s="24"/>
      <c r="C174" s="24"/>
      <c r="D174" s="13"/>
      <c r="E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  <row r="175" spans="1:19" ht="14.25" customHeight="1" x14ac:dyDescent="0.55000000000000004">
      <c r="A175" s="24"/>
      <c r="B175" s="24"/>
      <c r="C175" s="24"/>
      <c r="D175" s="13"/>
      <c r="E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</row>
    <row r="176" spans="1:19" ht="14.25" customHeight="1" x14ac:dyDescent="0.55000000000000004">
      <c r="A176" s="24"/>
      <c r="B176" s="24"/>
      <c r="C176" s="24"/>
      <c r="D176" s="13"/>
      <c r="E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</row>
    <row r="177" spans="1:19" ht="14.25" customHeight="1" x14ac:dyDescent="0.55000000000000004">
      <c r="A177" s="24"/>
      <c r="B177" s="24"/>
      <c r="C177" s="24"/>
      <c r="D177" s="13"/>
      <c r="E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</row>
    <row r="178" spans="1:19" ht="14.25" customHeight="1" x14ac:dyDescent="0.55000000000000004">
      <c r="A178" s="24"/>
      <c r="B178" s="24"/>
      <c r="C178" s="24"/>
      <c r="D178" s="13"/>
      <c r="E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</row>
    <row r="179" spans="1:19" ht="14.25" customHeight="1" x14ac:dyDescent="0.55000000000000004">
      <c r="A179" s="24"/>
      <c r="B179" s="24"/>
      <c r="C179" s="24"/>
      <c r="D179" s="13"/>
      <c r="E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</row>
    <row r="180" spans="1:19" ht="14.25" customHeight="1" x14ac:dyDescent="0.55000000000000004">
      <c r="A180" s="24"/>
      <c r="B180" s="24"/>
      <c r="C180" s="24"/>
      <c r="D180" s="13"/>
      <c r="E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</row>
    <row r="181" spans="1:19" ht="14.25" customHeight="1" x14ac:dyDescent="0.55000000000000004">
      <c r="A181" s="24"/>
      <c r="B181" s="24"/>
      <c r="C181" s="24"/>
      <c r="D181" s="13"/>
      <c r="E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</row>
    <row r="182" spans="1:19" ht="14.25" customHeight="1" x14ac:dyDescent="0.55000000000000004">
      <c r="A182" s="24"/>
      <c r="B182" s="24"/>
      <c r="C182" s="24"/>
      <c r="D182" s="13"/>
      <c r="E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</row>
    <row r="183" spans="1:19" ht="14.25" customHeight="1" x14ac:dyDescent="0.55000000000000004">
      <c r="A183" s="24"/>
      <c r="B183" s="24"/>
      <c r="C183" s="24"/>
      <c r="D183" s="13"/>
      <c r="E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</row>
    <row r="184" spans="1:19" ht="14.25" customHeight="1" x14ac:dyDescent="0.55000000000000004">
      <c r="A184" s="24"/>
      <c r="B184" s="24"/>
      <c r="C184" s="24"/>
      <c r="D184" s="13"/>
      <c r="E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</row>
    <row r="185" spans="1:19" ht="14.25" customHeight="1" x14ac:dyDescent="0.55000000000000004">
      <c r="A185" s="24"/>
      <c r="B185" s="24"/>
      <c r="C185" s="24"/>
      <c r="D185" s="13"/>
      <c r="E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</row>
    <row r="186" spans="1:19" ht="14.25" customHeight="1" x14ac:dyDescent="0.55000000000000004">
      <c r="A186" s="24"/>
      <c r="B186" s="24"/>
      <c r="C186" s="24"/>
      <c r="D186" s="13"/>
      <c r="E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</row>
    <row r="187" spans="1:19" ht="14.25" customHeight="1" x14ac:dyDescent="0.55000000000000004">
      <c r="A187" s="24"/>
      <c r="B187" s="24"/>
      <c r="C187" s="24"/>
      <c r="D187" s="13"/>
      <c r="E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</row>
    <row r="188" spans="1:19" ht="14.25" customHeight="1" x14ac:dyDescent="0.55000000000000004">
      <c r="A188" s="24"/>
      <c r="B188" s="24"/>
      <c r="C188" s="24"/>
      <c r="D188" s="13"/>
      <c r="E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</row>
    <row r="189" spans="1:19" ht="14.25" customHeight="1" x14ac:dyDescent="0.55000000000000004">
      <c r="A189" s="24"/>
      <c r="B189" s="24"/>
      <c r="C189" s="24"/>
      <c r="D189" s="13"/>
      <c r="E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</row>
    <row r="190" spans="1:19" ht="14.25" customHeight="1" x14ac:dyDescent="0.55000000000000004">
      <c r="A190" s="24"/>
      <c r="B190" s="24"/>
      <c r="C190" s="24"/>
      <c r="D190" s="13"/>
      <c r="E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1:19" ht="14.25" customHeight="1" x14ac:dyDescent="0.55000000000000004">
      <c r="A191" s="24"/>
      <c r="B191" s="24"/>
      <c r="C191" s="24"/>
      <c r="D191" s="13"/>
      <c r="E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</row>
    <row r="192" spans="1:19" ht="14.25" customHeight="1" x14ac:dyDescent="0.55000000000000004">
      <c r="A192" s="24"/>
      <c r="B192" s="24"/>
      <c r="C192" s="24"/>
      <c r="D192" s="13"/>
      <c r="E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</row>
    <row r="193" spans="1:19" ht="14.25" customHeight="1" x14ac:dyDescent="0.55000000000000004">
      <c r="A193" s="24"/>
      <c r="B193" s="24"/>
      <c r="C193" s="24"/>
      <c r="D193" s="13"/>
      <c r="E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</row>
    <row r="194" spans="1:19" ht="14.25" customHeight="1" x14ac:dyDescent="0.55000000000000004">
      <c r="A194" s="24"/>
      <c r="B194" s="24"/>
      <c r="C194" s="24"/>
      <c r="D194" s="13"/>
      <c r="E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</row>
    <row r="195" spans="1:19" ht="14.25" customHeight="1" x14ac:dyDescent="0.55000000000000004">
      <c r="A195" s="24"/>
      <c r="B195" s="24"/>
      <c r="C195" s="24"/>
      <c r="D195" s="13"/>
      <c r="E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</row>
    <row r="196" spans="1:19" ht="14.25" customHeight="1" x14ac:dyDescent="0.55000000000000004">
      <c r="A196" s="24"/>
      <c r="B196" s="24"/>
      <c r="C196" s="24"/>
      <c r="D196" s="13"/>
      <c r="E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</row>
    <row r="197" spans="1:19" ht="14.25" customHeight="1" x14ac:dyDescent="0.55000000000000004">
      <c r="A197" s="24"/>
      <c r="B197" s="24"/>
      <c r="C197" s="24"/>
      <c r="D197" s="13"/>
      <c r="E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</row>
    <row r="198" spans="1:19" ht="14.25" customHeight="1" x14ac:dyDescent="0.55000000000000004">
      <c r="A198" s="24"/>
      <c r="B198" s="24"/>
      <c r="C198" s="24"/>
      <c r="D198" s="13"/>
      <c r="E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</row>
    <row r="199" spans="1:19" ht="14.25" customHeight="1" x14ac:dyDescent="0.55000000000000004">
      <c r="A199" s="24"/>
      <c r="B199" s="24"/>
      <c r="C199" s="24"/>
      <c r="D199" s="13"/>
      <c r="E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</row>
    <row r="200" spans="1:19" ht="14.25" customHeight="1" x14ac:dyDescent="0.55000000000000004">
      <c r="A200" s="24"/>
      <c r="B200" s="24"/>
      <c r="C200" s="24"/>
      <c r="D200" s="13"/>
      <c r="E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</row>
    <row r="201" spans="1:19" ht="14.25" customHeight="1" x14ac:dyDescent="0.55000000000000004">
      <c r="A201" s="24"/>
      <c r="B201" s="24"/>
      <c r="C201" s="24"/>
      <c r="D201" s="13"/>
      <c r="E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</row>
    <row r="202" spans="1:19" ht="14.25" customHeight="1" x14ac:dyDescent="0.55000000000000004">
      <c r="A202" s="24"/>
      <c r="B202" s="24"/>
      <c r="C202" s="24"/>
      <c r="D202" s="13"/>
      <c r="E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</row>
    <row r="203" spans="1:19" ht="14.25" customHeight="1" x14ac:dyDescent="0.55000000000000004">
      <c r="A203" s="24"/>
      <c r="B203" s="24"/>
      <c r="C203" s="24"/>
      <c r="D203" s="13"/>
      <c r="E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</row>
    <row r="204" spans="1:19" ht="14.25" customHeight="1" x14ac:dyDescent="0.55000000000000004">
      <c r="A204" s="24"/>
      <c r="B204" s="24"/>
      <c r="C204" s="24"/>
      <c r="D204" s="13"/>
      <c r="E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</row>
    <row r="205" spans="1:19" ht="14.25" customHeight="1" x14ac:dyDescent="0.55000000000000004">
      <c r="A205" s="24"/>
      <c r="B205" s="24"/>
      <c r="C205" s="24"/>
      <c r="D205" s="13"/>
      <c r="E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</row>
    <row r="206" spans="1:19" ht="14.25" customHeight="1" x14ac:dyDescent="0.55000000000000004">
      <c r="A206" s="24"/>
      <c r="B206" s="24"/>
      <c r="C206" s="24"/>
      <c r="D206" s="13"/>
      <c r="E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</row>
    <row r="207" spans="1:19" ht="14.25" customHeight="1" x14ac:dyDescent="0.55000000000000004">
      <c r="A207" s="24"/>
      <c r="B207" s="24"/>
      <c r="C207" s="24"/>
      <c r="D207" s="13"/>
      <c r="E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</row>
    <row r="208" spans="1:19" ht="14.25" customHeight="1" x14ac:dyDescent="0.55000000000000004">
      <c r="A208" s="24"/>
      <c r="B208" s="24"/>
      <c r="C208" s="24"/>
      <c r="D208" s="13"/>
      <c r="E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</row>
    <row r="209" spans="1:19" ht="14.25" customHeight="1" x14ac:dyDescent="0.55000000000000004">
      <c r="A209" s="24"/>
      <c r="B209" s="24"/>
      <c r="C209" s="24"/>
      <c r="D209" s="13"/>
      <c r="E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</row>
    <row r="210" spans="1:19" ht="14.25" customHeight="1" x14ac:dyDescent="0.55000000000000004">
      <c r="A210" s="24"/>
      <c r="B210" s="24"/>
      <c r="C210" s="24"/>
      <c r="D210" s="13"/>
      <c r="E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</row>
    <row r="211" spans="1:19" ht="14.25" customHeight="1" x14ac:dyDescent="0.55000000000000004">
      <c r="A211" s="24"/>
      <c r="B211" s="24"/>
      <c r="C211" s="24"/>
      <c r="D211" s="13"/>
      <c r="E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</row>
    <row r="212" spans="1:19" ht="14.25" customHeight="1" x14ac:dyDescent="0.55000000000000004">
      <c r="A212" s="24"/>
      <c r="B212" s="24"/>
      <c r="C212" s="24"/>
      <c r="D212" s="13"/>
      <c r="E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</row>
    <row r="213" spans="1:19" ht="14.25" customHeight="1" x14ac:dyDescent="0.55000000000000004">
      <c r="A213" s="24"/>
      <c r="B213" s="24"/>
      <c r="C213" s="24"/>
      <c r="D213" s="13"/>
      <c r="E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</row>
    <row r="214" spans="1:19" ht="14.25" customHeight="1" x14ac:dyDescent="0.55000000000000004">
      <c r="A214" s="24"/>
      <c r="B214" s="24"/>
      <c r="C214" s="24"/>
      <c r="D214" s="13"/>
      <c r="E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</row>
    <row r="215" spans="1:19" ht="14.25" customHeight="1" x14ac:dyDescent="0.55000000000000004">
      <c r="A215" s="24"/>
      <c r="B215" s="24"/>
      <c r="C215" s="24"/>
      <c r="D215" s="13"/>
      <c r="E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</row>
    <row r="216" spans="1:19" ht="14.25" customHeight="1" x14ac:dyDescent="0.55000000000000004">
      <c r="A216" s="24"/>
      <c r="B216" s="24"/>
      <c r="C216" s="24"/>
      <c r="D216" s="13"/>
      <c r="E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</row>
    <row r="217" spans="1:19" ht="14.25" customHeight="1" x14ac:dyDescent="0.55000000000000004">
      <c r="A217" s="24"/>
      <c r="B217" s="24"/>
      <c r="C217" s="24"/>
      <c r="D217" s="13"/>
      <c r="E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</row>
    <row r="218" spans="1:19" ht="14.25" customHeight="1" x14ac:dyDescent="0.55000000000000004">
      <c r="A218" s="24"/>
      <c r="B218" s="24"/>
      <c r="C218" s="24"/>
      <c r="D218" s="13"/>
      <c r="E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</row>
    <row r="219" spans="1:19" ht="14.25" customHeight="1" x14ac:dyDescent="0.55000000000000004">
      <c r="A219" s="24"/>
      <c r="B219" s="24"/>
      <c r="C219" s="24"/>
      <c r="D219" s="13"/>
      <c r="E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</row>
    <row r="220" spans="1:19" ht="14.25" customHeight="1" x14ac:dyDescent="0.55000000000000004">
      <c r="A220" s="24"/>
      <c r="B220" s="24"/>
      <c r="C220" s="24"/>
      <c r="D220" s="13"/>
      <c r="E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</row>
    <row r="221" spans="1:19" ht="14.25" customHeight="1" x14ac:dyDescent="0.55000000000000004">
      <c r="A221" s="24"/>
      <c r="B221" s="24"/>
      <c r="C221" s="24"/>
      <c r="D221" s="13"/>
      <c r="E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</row>
    <row r="222" spans="1:19" ht="14.25" customHeight="1" x14ac:dyDescent="0.55000000000000004">
      <c r="A222" s="24"/>
      <c r="B222" s="24"/>
      <c r="C222" s="24"/>
      <c r="D222" s="13"/>
      <c r="E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</row>
    <row r="223" spans="1:19" ht="14.25" customHeight="1" x14ac:dyDescent="0.55000000000000004">
      <c r="A223" s="24"/>
      <c r="B223" s="24"/>
      <c r="C223" s="24"/>
      <c r="D223" s="13"/>
      <c r="E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</row>
    <row r="224" spans="1:19" ht="14.25" customHeight="1" x14ac:dyDescent="0.55000000000000004">
      <c r="A224" s="24"/>
      <c r="B224" s="24"/>
      <c r="C224" s="24"/>
      <c r="D224" s="13"/>
      <c r="E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</row>
    <row r="225" spans="1:19" ht="14.25" customHeight="1" x14ac:dyDescent="0.55000000000000004">
      <c r="A225" s="24"/>
      <c r="B225" s="24"/>
      <c r="C225" s="24"/>
      <c r="D225" s="13"/>
      <c r="E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</row>
    <row r="226" spans="1:19" ht="14.25" customHeight="1" x14ac:dyDescent="0.55000000000000004">
      <c r="A226" s="24"/>
      <c r="B226" s="24"/>
      <c r="C226" s="24"/>
      <c r="D226" s="13"/>
      <c r="E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</row>
    <row r="227" spans="1:19" ht="14.25" customHeight="1" x14ac:dyDescent="0.55000000000000004">
      <c r="A227" s="24"/>
      <c r="B227" s="24"/>
      <c r="C227" s="24"/>
      <c r="D227" s="13"/>
      <c r="E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</row>
    <row r="228" spans="1:19" ht="14.25" customHeight="1" x14ac:dyDescent="0.55000000000000004">
      <c r="A228" s="24"/>
      <c r="B228" s="24"/>
      <c r="C228" s="24"/>
      <c r="D228" s="13"/>
      <c r="E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</row>
    <row r="229" spans="1:19" ht="14.25" customHeight="1" x14ac:dyDescent="0.55000000000000004">
      <c r="A229" s="24"/>
      <c r="B229" s="24"/>
      <c r="C229" s="24"/>
      <c r="D229" s="13"/>
      <c r="E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</row>
    <row r="230" spans="1:19" ht="14.25" customHeight="1" x14ac:dyDescent="0.55000000000000004">
      <c r="A230" s="24"/>
      <c r="B230" s="24"/>
      <c r="C230" s="24"/>
      <c r="D230" s="13"/>
      <c r="E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</row>
    <row r="231" spans="1:19" ht="14.25" customHeight="1" x14ac:dyDescent="0.55000000000000004">
      <c r="A231" s="24"/>
      <c r="B231" s="24"/>
      <c r="C231" s="24"/>
      <c r="D231" s="13"/>
      <c r="E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</row>
    <row r="232" spans="1:19" ht="14.25" customHeight="1" x14ac:dyDescent="0.55000000000000004">
      <c r="A232" s="24"/>
      <c r="B232" s="24"/>
      <c r="C232" s="24"/>
      <c r="D232" s="13"/>
      <c r="E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</row>
    <row r="233" spans="1:19" ht="14.25" customHeight="1" x14ac:dyDescent="0.55000000000000004">
      <c r="A233" s="24"/>
      <c r="B233" s="24"/>
      <c r="C233" s="24"/>
      <c r="D233" s="13"/>
      <c r="E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</row>
    <row r="234" spans="1:19" ht="14.25" customHeight="1" x14ac:dyDescent="0.55000000000000004">
      <c r="A234" s="24"/>
      <c r="B234" s="24"/>
      <c r="C234" s="24"/>
      <c r="D234" s="13"/>
      <c r="E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</row>
    <row r="235" spans="1:19" ht="14.25" customHeight="1" x14ac:dyDescent="0.55000000000000004">
      <c r="A235" s="24"/>
      <c r="B235" s="24"/>
      <c r="C235" s="24"/>
      <c r="D235" s="13"/>
      <c r="E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</row>
    <row r="236" spans="1:19" ht="14.25" customHeight="1" x14ac:dyDescent="0.55000000000000004">
      <c r="A236" s="24"/>
      <c r="B236" s="24"/>
      <c r="C236" s="24"/>
      <c r="D236" s="13"/>
      <c r="E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</row>
    <row r="237" spans="1:19" ht="14.25" customHeight="1" x14ac:dyDescent="0.55000000000000004">
      <c r="A237" s="24"/>
      <c r="B237" s="24"/>
      <c r="C237" s="24"/>
      <c r="D237" s="13"/>
      <c r="E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</row>
    <row r="238" spans="1:19" ht="14.25" customHeight="1" x14ac:dyDescent="0.55000000000000004">
      <c r="A238" s="24"/>
      <c r="B238" s="24"/>
      <c r="C238" s="24"/>
      <c r="D238" s="13"/>
      <c r="E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</row>
    <row r="239" spans="1:19" ht="14.25" customHeight="1" x14ac:dyDescent="0.55000000000000004">
      <c r="A239" s="24"/>
      <c r="B239" s="24"/>
      <c r="C239" s="24"/>
      <c r="D239" s="13"/>
      <c r="E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</row>
    <row r="240" spans="1:19" ht="14.25" customHeight="1" x14ac:dyDescent="0.55000000000000004">
      <c r="A240" s="24"/>
      <c r="B240" s="24"/>
      <c r="C240" s="24"/>
      <c r="D240" s="13"/>
      <c r="E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</row>
    <row r="241" spans="1:19" ht="14.25" customHeight="1" x14ac:dyDescent="0.55000000000000004">
      <c r="A241" s="24"/>
      <c r="B241" s="24"/>
      <c r="C241" s="24"/>
      <c r="D241" s="13"/>
      <c r="E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</row>
    <row r="242" spans="1:19" ht="14.25" customHeight="1" x14ac:dyDescent="0.55000000000000004">
      <c r="A242" s="24"/>
      <c r="B242" s="24"/>
      <c r="C242" s="24"/>
      <c r="D242" s="13"/>
      <c r="E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</row>
    <row r="243" spans="1:19" ht="14.25" customHeight="1" x14ac:dyDescent="0.55000000000000004">
      <c r="A243" s="24"/>
      <c r="B243" s="24"/>
      <c r="C243" s="24"/>
      <c r="D243" s="13"/>
      <c r="E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</row>
    <row r="244" spans="1:19" ht="14.25" customHeight="1" x14ac:dyDescent="0.55000000000000004">
      <c r="A244" s="24"/>
      <c r="B244" s="24"/>
      <c r="C244" s="24"/>
      <c r="D244" s="13"/>
      <c r="E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</row>
    <row r="245" spans="1:19" ht="14.25" customHeight="1" x14ac:dyDescent="0.55000000000000004">
      <c r="A245" s="24"/>
      <c r="B245" s="24"/>
      <c r="C245" s="24"/>
      <c r="D245" s="13"/>
      <c r="E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</row>
    <row r="246" spans="1:19" ht="14.25" customHeight="1" x14ac:dyDescent="0.55000000000000004">
      <c r="A246" s="24"/>
      <c r="B246" s="24"/>
      <c r="C246" s="24"/>
      <c r="D246" s="13"/>
      <c r="E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</row>
    <row r="247" spans="1:19" ht="14.25" customHeight="1" x14ac:dyDescent="0.55000000000000004">
      <c r="A247" s="24"/>
      <c r="B247" s="24"/>
      <c r="C247" s="24"/>
      <c r="D247" s="13"/>
      <c r="E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</row>
    <row r="248" spans="1:19" ht="14.25" customHeight="1" x14ac:dyDescent="0.55000000000000004">
      <c r="A248" s="24"/>
      <c r="B248" s="24"/>
      <c r="C248" s="24"/>
      <c r="D248" s="13"/>
      <c r="E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</row>
    <row r="249" spans="1:19" ht="14.25" customHeight="1" x14ac:dyDescent="0.55000000000000004">
      <c r="A249" s="24"/>
      <c r="B249" s="24"/>
      <c r="C249" s="24"/>
      <c r="D249" s="13"/>
      <c r="E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</row>
    <row r="250" spans="1:19" ht="14.25" customHeight="1" x14ac:dyDescent="0.55000000000000004">
      <c r="A250" s="24"/>
      <c r="B250" s="24"/>
      <c r="C250" s="24"/>
      <c r="D250" s="13"/>
      <c r="E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</row>
    <row r="251" spans="1:19" ht="14.25" customHeight="1" x14ac:dyDescent="0.55000000000000004">
      <c r="A251" s="24"/>
      <c r="B251" s="24"/>
      <c r="C251" s="24"/>
      <c r="D251" s="13"/>
      <c r="E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</row>
    <row r="252" spans="1:19" ht="14.25" customHeight="1" x14ac:dyDescent="0.55000000000000004">
      <c r="A252" s="24"/>
      <c r="B252" s="24"/>
      <c r="C252" s="24"/>
      <c r="D252" s="13"/>
      <c r="E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</row>
    <row r="253" spans="1:19" ht="14.25" customHeight="1" x14ac:dyDescent="0.55000000000000004">
      <c r="A253" s="24"/>
      <c r="B253" s="24"/>
      <c r="C253" s="24"/>
      <c r="D253" s="13"/>
      <c r="E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</row>
    <row r="254" spans="1:19" ht="14.25" customHeight="1" x14ac:dyDescent="0.55000000000000004">
      <c r="A254" s="24"/>
      <c r="B254" s="24"/>
      <c r="C254" s="24"/>
      <c r="D254" s="13"/>
      <c r="E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</row>
    <row r="255" spans="1:19" ht="14.25" customHeight="1" x14ac:dyDescent="0.55000000000000004">
      <c r="A255" s="24"/>
      <c r="B255" s="24"/>
      <c r="C255" s="24"/>
      <c r="D255" s="13"/>
      <c r="E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</row>
    <row r="256" spans="1:19" ht="14.25" customHeight="1" x14ac:dyDescent="0.55000000000000004">
      <c r="A256" s="24"/>
      <c r="B256" s="24"/>
      <c r="C256" s="24"/>
      <c r="D256" s="13"/>
      <c r="E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</row>
    <row r="257" spans="1:19" ht="14.25" customHeight="1" x14ac:dyDescent="0.55000000000000004">
      <c r="A257" s="24"/>
      <c r="B257" s="24"/>
      <c r="C257" s="24"/>
      <c r="D257" s="13"/>
      <c r="E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</row>
    <row r="258" spans="1:19" ht="14.25" customHeight="1" x14ac:dyDescent="0.55000000000000004">
      <c r="A258" s="24"/>
      <c r="B258" s="24"/>
      <c r="C258" s="24"/>
      <c r="D258" s="13"/>
      <c r="E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</row>
    <row r="259" spans="1:19" ht="14.25" customHeight="1" x14ac:dyDescent="0.55000000000000004">
      <c r="A259" s="24"/>
      <c r="B259" s="24"/>
      <c r="C259" s="24"/>
      <c r="D259" s="13"/>
      <c r="E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</row>
    <row r="260" spans="1:19" ht="14.25" customHeight="1" x14ac:dyDescent="0.55000000000000004">
      <c r="A260" s="24"/>
      <c r="B260" s="24"/>
      <c r="C260" s="24"/>
      <c r="D260" s="13"/>
      <c r="E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</row>
    <row r="261" spans="1:19" ht="14.25" customHeight="1" x14ac:dyDescent="0.55000000000000004">
      <c r="A261" s="24"/>
      <c r="B261" s="24"/>
      <c r="C261" s="24"/>
      <c r="D261" s="13"/>
      <c r="E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</row>
    <row r="262" spans="1:19" ht="14.25" customHeight="1" x14ac:dyDescent="0.55000000000000004">
      <c r="A262" s="24"/>
      <c r="B262" s="24"/>
      <c r="C262" s="24"/>
      <c r="D262" s="13"/>
      <c r="E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</row>
    <row r="263" spans="1:19" ht="14.25" customHeight="1" x14ac:dyDescent="0.55000000000000004">
      <c r="A263" s="24"/>
      <c r="B263" s="24"/>
      <c r="C263" s="24"/>
      <c r="D263" s="13"/>
      <c r="E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</row>
    <row r="264" spans="1:19" ht="14.25" customHeight="1" x14ac:dyDescent="0.55000000000000004">
      <c r="A264" s="24"/>
      <c r="B264" s="24"/>
      <c r="C264" s="24"/>
      <c r="D264" s="13"/>
      <c r="E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</row>
    <row r="265" spans="1:19" ht="14.25" customHeight="1" x14ac:dyDescent="0.55000000000000004">
      <c r="A265" s="24"/>
      <c r="B265" s="24"/>
      <c r="C265" s="24"/>
      <c r="D265" s="13"/>
      <c r="E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</row>
    <row r="266" spans="1:19" ht="14.25" customHeight="1" x14ac:dyDescent="0.55000000000000004">
      <c r="A266" s="24"/>
      <c r="B266" s="24"/>
      <c r="C266" s="24"/>
      <c r="D266" s="13"/>
      <c r="E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</row>
    <row r="267" spans="1:19" ht="14.25" customHeight="1" x14ac:dyDescent="0.55000000000000004">
      <c r="A267" s="24"/>
      <c r="B267" s="24"/>
      <c r="C267" s="24"/>
      <c r="D267" s="13"/>
      <c r="E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</row>
    <row r="268" spans="1:19" ht="14.25" customHeight="1" x14ac:dyDescent="0.55000000000000004">
      <c r="A268" s="24"/>
      <c r="B268" s="24"/>
      <c r="C268" s="24"/>
      <c r="D268" s="13"/>
      <c r="E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</row>
    <row r="269" spans="1:19" ht="14.25" customHeight="1" x14ac:dyDescent="0.55000000000000004">
      <c r="A269" s="24"/>
      <c r="B269" s="24"/>
      <c r="C269" s="24"/>
      <c r="D269" s="13"/>
      <c r="E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</row>
    <row r="270" spans="1:19" ht="14.25" customHeight="1" x14ac:dyDescent="0.55000000000000004">
      <c r="A270" s="24"/>
      <c r="B270" s="24"/>
      <c r="C270" s="24"/>
      <c r="D270" s="13"/>
      <c r="E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</row>
    <row r="271" spans="1:19" ht="14.25" customHeight="1" x14ac:dyDescent="0.55000000000000004">
      <c r="A271" s="24"/>
      <c r="B271" s="24"/>
      <c r="C271" s="24"/>
      <c r="D271" s="13"/>
      <c r="E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</row>
    <row r="272" spans="1:19" ht="14.25" customHeight="1" x14ac:dyDescent="0.55000000000000004">
      <c r="A272" s="24"/>
      <c r="B272" s="24"/>
      <c r="C272" s="24"/>
      <c r="D272" s="13"/>
      <c r="E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</row>
    <row r="273" spans="1:19" ht="14.25" customHeight="1" x14ac:dyDescent="0.55000000000000004">
      <c r="A273" s="24"/>
      <c r="B273" s="24"/>
      <c r="C273" s="24"/>
      <c r="D273" s="13"/>
      <c r="E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</row>
    <row r="274" spans="1:19" ht="14.25" customHeight="1" x14ac:dyDescent="0.55000000000000004">
      <c r="A274" s="24"/>
      <c r="B274" s="24"/>
      <c r="C274" s="24"/>
      <c r="D274" s="13"/>
      <c r="E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</row>
    <row r="275" spans="1:19" ht="14.25" customHeight="1" x14ac:dyDescent="0.55000000000000004">
      <c r="A275" s="24"/>
      <c r="B275" s="24"/>
      <c r="C275" s="24"/>
      <c r="D275" s="13"/>
      <c r="E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</row>
    <row r="276" spans="1:19" ht="14.25" customHeight="1" x14ac:dyDescent="0.55000000000000004">
      <c r="A276" s="24"/>
      <c r="B276" s="24"/>
      <c r="C276" s="24"/>
      <c r="D276" s="13"/>
      <c r="E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</row>
    <row r="277" spans="1:19" ht="14.25" customHeight="1" x14ac:dyDescent="0.55000000000000004">
      <c r="A277" s="24"/>
      <c r="B277" s="24"/>
      <c r="C277" s="24"/>
      <c r="D277" s="13"/>
      <c r="E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</row>
    <row r="278" spans="1:19" ht="14.25" customHeight="1" x14ac:dyDescent="0.55000000000000004">
      <c r="A278" s="24"/>
      <c r="B278" s="24"/>
      <c r="C278" s="24"/>
      <c r="D278" s="13"/>
      <c r="E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</row>
    <row r="279" spans="1:19" ht="14.25" customHeight="1" x14ac:dyDescent="0.55000000000000004">
      <c r="A279" s="24"/>
      <c r="B279" s="24"/>
      <c r="C279" s="24"/>
      <c r="D279" s="13"/>
      <c r="E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</row>
    <row r="280" spans="1:19" ht="14.25" customHeight="1" x14ac:dyDescent="0.55000000000000004">
      <c r="A280" s="24"/>
      <c r="B280" s="24"/>
      <c r="C280" s="24"/>
      <c r="D280" s="13"/>
      <c r="E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</row>
    <row r="281" spans="1:19" ht="14.25" customHeight="1" x14ac:dyDescent="0.55000000000000004">
      <c r="A281" s="24"/>
      <c r="B281" s="24"/>
      <c r="C281" s="24"/>
      <c r="D281" s="13"/>
      <c r="E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</row>
    <row r="282" spans="1:19" ht="14.25" customHeight="1" x14ac:dyDescent="0.55000000000000004">
      <c r="A282" s="24"/>
      <c r="B282" s="24"/>
      <c r="C282" s="24"/>
      <c r="D282" s="13"/>
      <c r="E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</row>
    <row r="283" spans="1:19" ht="14.25" customHeight="1" x14ac:dyDescent="0.55000000000000004">
      <c r="A283" s="24"/>
      <c r="B283" s="24"/>
      <c r="C283" s="24"/>
      <c r="D283" s="13"/>
      <c r="E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</row>
    <row r="284" spans="1:19" ht="14.25" customHeight="1" x14ac:dyDescent="0.55000000000000004">
      <c r="A284" s="24"/>
      <c r="B284" s="24"/>
      <c r="C284" s="24"/>
      <c r="D284" s="13"/>
      <c r="E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</row>
    <row r="285" spans="1:19" ht="14.25" customHeight="1" x14ac:dyDescent="0.55000000000000004">
      <c r="A285" s="24"/>
      <c r="B285" s="24"/>
      <c r="C285" s="24"/>
      <c r="D285" s="13"/>
      <c r="E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</row>
    <row r="286" spans="1:19" ht="14.25" customHeight="1" x14ac:dyDescent="0.55000000000000004">
      <c r="A286" s="24"/>
      <c r="B286" s="24"/>
      <c r="C286" s="24"/>
      <c r="D286" s="13"/>
      <c r="E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</row>
    <row r="287" spans="1:19" ht="14.25" customHeight="1" x14ac:dyDescent="0.55000000000000004">
      <c r="A287" s="24"/>
      <c r="B287" s="24"/>
      <c r="C287" s="24"/>
      <c r="D287" s="13"/>
      <c r="E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</row>
    <row r="288" spans="1:19" ht="14.25" customHeight="1" x14ac:dyDescent="0.55000000000000004">
      <c r="A288" s="24"/>
      <c r="B288" s="24"/>
      <c r="C288" s="24"/>
      <c r="D288" s="13"/>
      <c r="E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</row>
    <row r="289" spans="1:19" ht="14.25" customHeight="1" x14ac:dyDescent="0.55000000000000004">
      <c r="A289" s="24"/>
      <c r="B289" s="24"/>
      <c r="C289" s="24"/>
      <c r="D289" s="13"/>
      <c r="E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</row>
    <row r="290" spans="1:19" ht="14.25" customHeight="1" x14ac:dyDescent="0.55000000000000004">
      <c r="A290" s="24"/>
      <c r="B290" s="24"/>
      <c r="C290" s="24"/>
      <c r="D290" s="13"/>
      <c r="E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</row>
    <row r="291" spans="1:19" ht="14.25" customHeight="1" x14ac:dyDescent="0.55000000000000004">
      <c r="A291" s="24"/>
      <c r="B291" s="24"/>
      <c r="C291" s="24"/>
      <c r="D291" s="13"/>
      <c r="E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</row>
    <row r="292" spans="1:19" ht="14.25" customHeight="1" x14ac:dyDescent="0.55000000000000004">
      <c r="A292" s="24"/>
      <c r="B292" s="24"/>
      <c r="C292" s="24"/>
      <c r="D292" s="13"/>
      <c r="E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</row>
    <row r="293" spans="1:19" ht="14.25" customHeight="1" x14ac:dyDescent="0.55000000000000004">
      <c r="A293" s="24"/>
      <c r="B293" s="24"/>
      <c r="C293" s="24"/>
      <c r="D293" s="13"/>
      <c r="E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</row>
    <row r="294" spans="1:19" ht="14.25" customHeight="1" x14ac:dyDescent="0.55000000000000004">
      <c r="A294" s="24"/>
      <c r="B294" s="24"/>
      <c r="C294" s="24"/>
      <c r="D294" s="13"/>
      <c r="E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</row>
    <row r="295" spans="1:19" ht="14.25" customHeight="1" x14ac:dyDescent="0.55000000000000004">
      <c r="A295" s="24"/>
      <c r="B295" s="24"/>
      <c r="C295" s="24"/>
      <c r="D295" s="13"/>
      <c r="E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</row>
    <row r="296" spans="1:19" ht="14.25" customHeight="1" x14ac:dyDescent="0.55000000000000004">
      <c r="A296" s="24"/>
      <c r="B296" s="24"/>
      <c r="C296" s="24"/>
      <c r="D296" s="13"/>
      <c r="E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</row>
    <row r="297" spans="1:19" ht="14.25" customHeight="1" x14ac:dyDescent="0.55000000000000004">
      <c r="A297" s="24"/>
      <c r="B297" s="24"/>
      <c r="C297" s="24"/>
      <c r="D297" s="13"/>
      <c r="E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</row>
    <row r="298" spans="1:19" ht="14.25" customHeight="1" x14ac:dyDescent="0.55000000000000004">
      <c r="A298" s="13"/>
      <c r="B298" s="13"/>
      <c r="C298" s="13"/>
      <c r="D298" s="13"/>
      <c r="E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</row>
    <row r="299" spans="1:19" ht="14.25" customHeight="1" x14ac:dyDescent="0.55000000000000004">
      <c r="A299" s="13"/>
      <c r="B299" s="13"/>
      <c r="C299" s="13"/>
      <c r="D299" s="13"/>
      <c r="E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</row>
    <row r="300" spans="1:19" ht="14.25" customHeight="1" x14ac:dyDescent="0.55000000000000004">
      <c r="A300" s="13"/>
      <c r="B300" s="13"/>
      <c r="C300" s="13"/>
      <c r="D300" s="13"/>
      <c r="E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</row>
    <row r="301" spans="1:19" ht="14.25" customHeight="1" x14ac:dyDescent="0.55000000000000004">
      <c r="A301" s="13"/>
      <c r="B301" s="13"/>
      <c r="C301" s="13"/>
      <c r="D301" s="13"/>
      <c r="E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</row>
    <row r="302" spans="1:19" ht="14.25" customHeight="1" x14ac:dyDescent="0.55000000000000004">
      <c r="A302" s="13"/>
      <c r="B302" s="13"/>
      <c r="C302" s="13"/>
      <c r="D302" s="13"/>
      <c r="E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</row>
    <row r="303" spans="1:19" ht="14.25" customHeight="1" x14ac:dyDescent="0.55000000000000004">
      <c r="A303" s="13"/>
      <c r="B303" s="13"/>
      <c r="C303" s="13"/>
      <c r="D303" s="13"/>
      <c r="E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</row>
    <row r="304" spans="1:19" ht="14.25" customHeight="1" x14ac:dyDescent="0.55000000000000004">
      <c r="A304" s="13"/>
      <c r="B304" s="13"/>
      <c r="C304" s="13"/>
      <c r="D304" s="13"/>
      <c r="E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</row>
    <row r="305" spans="1:19" ht="14.25" customHeight="1" x14ac:dyDescent="0.55000000000000004">
      <c r="A305" s="13"/>
      <c r="B305" s="13"/>
      <c r="C305" s="13"/>
      <c r="D305" s="13"/>
      <c r="E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</row>
    <row r="306" spans="1:19" ht="14.25" customHeight="1" x14ac:dyDescent="0.55000000000000004">
      <c r="A306" s="13"/>
      <c r="B306" s="13"/>
      <c r="C306" s="13"/>
      <c r="D306" s="13"/>
      <c r="E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</row>
    <row r="307" spans="1:19" ht="14.25" customHeight="1" x14ac:dyDescent="0.55000000000000004">
      <c r="A307" s="13"/>
      <c r="B307" s="13"/>
      <c r="C307" s="13"/>
      <c r="D307" s="13"/>
      <c r="E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</row>
    <row r="308" spans="1:19" ht="14.25" customHeight="1" x14ac:dyDescent="0.55000000000000004">
      <c r="A308" s="13"/>
      <c r="B308" s="13"/>
      <c r="C308" s="13"/>
      <c r="D308" s="13"/>
      <c r="E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</row>
    <row r="309" spans="1:19" ht="14.25" customHeight="1" x14ac:dyDescent="0.55000000000000004">
      <c r="A309" s="13"/>
      <c r="B309" s="13"/>
      <c r="C309" s="13"/>
      <c r="D309" s="13"/>
      <c r="E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</row>
    <row r="310" spans="1:19" ht="14.25" customHeight="1" x14ac:dyDescent="0.55000000000000004">
      <c r="A310" s="13"/>
      <c r="B310" s="13"/>
      <c r="C310" s="13"/>
      <c r="D310" s="13"/>
      <c r="E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</row>
    <row r="311" spans="1:19" ht="14.25" customHeight="1" x14ac:dyDescent="0.55000000000000004">
      <c r="A311" s="13"/>
      <c r="B311" s="13"/>
      <c r="C311" s="13"/>
      <c r="D311" s="13"/>
      <c r="E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</row>
    <row r="312" spans="1:19" ht="14.25" customHeight="1" x14ac:dyDescent="0.55000000000000004">
      <c r="A312" s="13"/>
      <c r="B312" s="13"/>
      <c r="C312" s="13"/>
      <c r="D312" s="13"/>
      <c r="E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</row>
    <row r="313" spans="1:19" ht="14.25" customHeight="1" x14ac:dyDescent="0.55000000000000004">
      <c r="A313" s="13"/>
      <c r="B313" s="13"/>
      <c r="C313" s="13"/>
      <c r="D313" s="13"/>
      <c r="E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</row>
    <row r="314" spans="1:19" ht="14.25" customHeight="1" x14ac:dyDescent="0.55000000000000004">
      <c r="A314" s="13"/>
      <c r="B314" s="13"/>
      <c r="C314" s="13"/>
      <c r="D314" s="13"/>
      <c r="E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</row>
    <row r="315" spans="1:19" ht="14.25" customHeight="1" x14ac:dyDescent="0.55000000000000004">
      <c r="A315" s="13"/>
      <c r="B315" s="13"/>
      <c r="C315" s="13"/>
      <c r="D315" s="13"/>
      <c r="E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</row>
    <row r="316" spans="1:19" ht="14.25" customHeight="1" x14ac:dyDescent="0.55000000000000004">
      <c r="A316" s="13"/>
      <c r="B316" s="13"/>
      <c r="C316" s="13"/>
      <c r="D316" s="13"/>
      <c r="E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</row>
    <row r="317" spans="1:19" ht="14.25" customHeight="1" x14ac:dyDescent="0.55000000000000004">
      <c r="A317" s="13"/>
      <c r="B317" s="13"/>
      <c r="C317" s="13"/>
      <c r="D317" s="13"/>
      <c r="E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</row>
    <row r="318" spans="1:19" ht="14.25" customHeight="1" x14ac:dyDescent="0.55000000000000004">
      <c r="A318" s="13"/>
      <c r="B318" s="13"/>
      <c r="C318" s="13"/>
      <c r="D318" s="13"/>
      <c r="E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</row>
    <row r="319" spans="1:19" ht="14.25" customHeight="1" x14ac:dyDescent="0.55000000000000004">
      <c r="A319" s="13"/>
      <c r="B319" s="13"/>
      <c r="C319" s="13"/>
      <c r="D319" s="13"/>
      <c r="E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</row>
    <row r="320" spans="1:19" ht="14.25" customHeight="1" x14ac:dyDescent="0.55000000000000004">
      <c r="A320" s="13"/>
      <c r="B320" s="13"/>
      <c r="C320" s="13"/>
      <c r="D320" s="13"/>
      <c r="E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</row>
    <row r="321" spans="1:19" ht="14.25" customHeight="1" x14ac:dyDescent="0.55000000000000004">
      <c r="A321" s="13"/>
      <c r="B321" s="13"/>
      <c r="C321" s="13"/>
      <c r="D321" s="13"/>
      <c r="E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</row>
    <row r="322" spans="1:19" ht="14.25" customHeight="1" x14ac:dyDescent="0.55000000000000004">
      <c r="A322" s="13"/>
      <c r="B322" s="13"/>
      <c r="C322" s="13"/>
      <c r="D322" s="13"/>
      <c r="E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</row>
    <row r="323" spans="1:19" ht="14.25" customHeight="1" x14ac:dyDescent="0.55000000000000004">
      <c r="A323" s="13"/>
      <c r="B323" s="13"/>
      <c r="C323" s="13"/>
      <c r="D323" s="13"/>
      <c r="E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</row>
    <row r="324" spans="1:19" ht="14.25" customHeight="1" x14ac:dyDescent="0.55000000000000004">
      <c r="A324" s="13"/>
      <c r="B324" s="13"/>
      <c r="C324" s="13"/>
      <c r="D324" s="13"/>
      <c r="E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</row>
    <row r="325" spans="1:19" ht="14.25" customHeight="1" x14ac:dyDescent="0.55000000000000004">
      <c r="A325" s="13"/>
      <c r="B325" s="13"/>
      <c r="C325" s="13"/>
      <c r="D325" s="13"/>
      <c r="E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</row>
    <row r="326" spans="1:19" ht="14.25" customHeight="1" x14ac:dyDescent="0.55000000000000004">
      <c r="A326" s="13"/>
      <c r="B326" s="13"/>
      <c r="C326" s="13"/>
      <c r="D326" s="13"/>
      <c r="E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</row>
    <row r="327" spans="1:19" ht="14.25" customHeight="1" x14ac:dyDescent="0.55000000000000004">
      <c r="A327" s="13"/>
      <c r="B327" s="13"/>
      <c r="C327" s="13"/>
      <c r="D327" s="13"/>
      <c r="E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</row>
    <row r="328" spans="1:19" ht="14.25" customHeight="1" x14ac:dyDescent="0.55000000000000004">
      <c r="A328" s="13"/>
      <c r="B328" s="13"/>
      <c r="C328" s="13"/>
      <c r="D328" s="13"/>
      <c r="E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</row>
    <row r="329" spans="1:19" ht="14.25" customHeight="1" x14ac:dyDescent="0.55000000000000004">
      <c r="A329" s="13"/>
      <c r="B329" s="13"/>
      <c r="C329" s="13"/>
      <c r="D329" s="13"/>
      <c r="E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</row>
    <row r="330" spans="1:19" ht="14.25" customHeight="1" x14ac:dyDescent="0.55000000000000004">
      <c r="A330" s="13"/>
      <c r="B330" s="13"/>
      <c r="C330" s="13"/>
      <c r="D330" s="13"/>
      <c r="E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</row>
    <row r="331" spans="1:19" ht="14.25" customHeight="1" x14ac:dyDescent="0.55000000000000004">
      <c r="A331" s="13"/>
      <c r="B331" s="13"/>
      <c r="C331" s="13"/>
      <c r="D331" s="13"/>
      <c r="E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</row>
    <row r="332" spans="1:19" ht="14.25" customHeight="1" x14ac:dyDescent="0.55000000000000004">
      <c r="A332" s="13"/>
      <c r="B332" s="13"/>
      <c r="C332" s="13"/>
      <c r="D332" s="13"/>
      <c r="E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</row>
    <row r="333" spans="1:19" ht="14.25" customHeight="1" x14ac:dyDescent="0.55000000000000004">
      <c r="A333" s="13"/>
      <c r="B333" s="13"/>
      <c r="C333" s="13"/>
      <c r="D333" s="13"/>
      <c r="E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</row>
    <row r="334" spans="1:19" ht="14.25" customHeight="1" x14ac:dyDescent="0.55000000000000004">
      <c r="A334" s="13"/>
      <c r="B334" s="13"/>
      <c r="C334" s="13"/>
      <c r="D334" s="13"/>
      <c r="E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</row>
    <row r="335" spans="1:19" ht="14.25" customHeight="1" x14ac:dyDescent="0.55000000000000004">
      <c r="A335" s="13"/>
      <c r="B335" s="13"/>
      <c r="C335" s="13"/>
      <c r="D335" s="13"/>
      <c r="E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</row>
    <row r="336" spans="1:19" ht="14.25" customHeight="1" x14ac:dyDescent="0.55000000000000004">
      <c r="A336" s="13"/>
      <c r="B336" s="13"/>
      <c r="C336" s="13"/>
      <c r="D336" s="13"/>
      <c r="E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</row>
    <row r="337" spans="1:19" ht="14.25" customHeight="1" x14ac:dyDescent="0.55000000000000004">
      <c r="A337" s="13"/>
      <c r="B337" s="13"/>
      <c r="C337" s="13"/>
      <c r="D337" s="13"/>
      <c r="E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</row>
    <row r="338" spans="1:19" ht="14.25" customHeight="1" x14ac:dyDescent="0.55000000000000004">
      <c r="A338" s="13"/>
      <c r="B338" s="13"/>
      <c r="C338" s="13"/>
      <c r="D338" s="13"/>
      <c r="E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</row>
    <row r="339" spans="1:19" ht="14.25" customHeight="1" x14ac:dyDescent="0.55000000000000004">
      <c r="A339" s="13"/>
      <c r="B339" s="13"/>
      <c r="C339" s="13"/>
      <c r="D339" s="13"/>
      <c r="E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</row>
    <row r="340" spans="1:19" ht="14.25" customHeight="1" x14ac:dyDescent="0.55000000000000004">
      <c r="A340" s="13"/>
      <c r="B340" s="13"/>
      <c r="C340" s="13"/>
      <c r="D340" s="13"/>
      <c r="E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</row>
    <row r="341" spans="1:19" ht="14.25" customHeight="1" x14ac:dyDescent="0.55000000000000004">
      <c r="A341" s="13"/>
      <c r="B341" s="13"/>
      <c r="C341" s="13"/>
      <c r="D341" s="13"/>
      <c r="E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</row>
    <row r="342" spans="1:19" ht="14.25" customHeight="1" x14ac:dyDescent="0.55000000000000004">
      <c r="A342" s="13"/>
      <c r="B342" s="13"/>
      <c r="C342" s="13"/>
      <c r="D342" s="13"/>
      <c r="E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</row>
    <row r="343" spans="1:19" ht="14.25" customHeight="1" x14ac:dyDescent="0.55000000000000004">
      <c r="A343" s="13"/>
      <c r="B343" s="13"/>
      <c r="C343" s="13"/>
      <c r="D343" s="13"/>
      <c r="E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</row>
    <row r="344" spans="1:19" ht="14.25" customHeight="1" x14ac:dyDescent="0.55000000000000004">
      <c r="A344" s="13"/>
      <c r="B344" s="13"/>
      <c r="C344" s="13"/>
      <c r="D344" s="13"/>
      <c r="E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</row>
    <row r="345" spans="1:19" ht="14.25" customHeight="1" x14ac:dyDescent="0.55000000000000004">
      <c r="A345" s="13"/>
      <c r="B345" s="13"/>
      <c r="C345" s="13"/>
      <c r="D345" s="13"/>
      <c r="E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</row>
    <row r="346" spans="1:19" ht="14.25" customHeight="1" x14ac:dyDescent="0.55000000000000004">
      <c r="A346" s="13"/>
      <c r="B346" s="13"/>
      <c r="C346" s="13"/>
      <c r="D346" s="13"/>
      <c r="E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</row>
    <row r="347" spans="1:19" ht="14.25" customHeight="1" x14ac:dyDescent="0.55000000000000004">
      <c r="A347" s="13"/>
      <c r="B347" s="13"/>
      <c r="C347" s="13"/>
      <c r="D347" s="13"/>
      <c r="E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</row>
    <row r="348" spans="1:19" ht="14.25" customHeight="1" x14ac:dyDescent="0.55000000000000004">
      <c r="A348" s="13"/>
      <c r="B348" s="13"/>
      <c r="C348" s="13"/>
      <c r="D348" s="13"/>
      <c r="E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</row>
    <row r="349" spans="1:19" ht="14.25" customHeight="1" x14ac:dyDescent="0.55000000000000004">
      <c r="A349" s="13"/>
      <c r="B349" s="13"/>
      <c r="C349" s="13"/>
      <c r="D349" s="13"/>
      <c r="E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</row>
    <row r="350" spans="1:19" ht="14.25" customHeight="1" x14ac:dyDescent="0.55000000000000004">
      <c r="A350" s="13"/>
      <c r="B350" s="13"/>
      <c r="C350" s="13"/>
      <c r="D350" s="13"/>
      <c r="E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</row>
    <row r="351" spans="1:19" ht="14.25" customHeight="1" x14ac:dyDescent="0.55000000000000004">
      <c r="A351" s="13"/>
      <c r="B351" s="13"/>
      <c r="C351" s="13"/>
      <c r="D351" s="13"/>
      <c r="E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</row>
    <row r="352" spans="1:19" ht="14.25" customHeight="1" x14ac:dyDescent="0.55000000000000004">
      <c r="A352" s="13"/>
      <c r="B352" s="13"/>
      <c r="C352" s="13"/>
      <c r="D352" s="13"/>
      <c r="E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</row>
    <row r="353" spans="1:19" ht="14.25" customHeight="1" x14ac:dyDescent="0.55000000000000004">
      <c r="A353" s="13"/>
      <c r="B353" s="13"/>
      <c r="C353" s="13"/>
      <c r="D353" s="13"/>
      <c r="E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</row>
    <row r="354" spans="1:19" ht="14.25" customHeight="1" x14ac:dyDescent="0.55000000000000004">
      <c r="A354" s="13"/>
      <c r="B354" s="13"/>
      <c r="C354" s="13"/>
      <c r="D354" s="13"/>
      <c r="E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</row>
    <row r="355" spans="1:19" ht="14.25" customHeight="1" x14ac:dyDescent="0.55000000000000004">
      <c r="A355" s="13"/>
      <c r="B355" s="13"/>
      <c r="C355" s="13"/>
      <c r="D355" s="13"/>
      <c r="E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</row>
    <row r="356" spans="1:19" ht="14.25" customHeight="1" x14ac:dyDescent="0.55000000000000004">
      <c r="A356" s="13"/>
      <c r="B356" s="13"/>
      <c r="C356" s="13"/>
      <c r="D356" s="13"/>
      <c r="E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</row>
    <row r="357" spans="1:19" ht="14.25" customHeight="1" x14ac:dyDescent="0.55000000000000004">
      <c r="A357" s="13"/>
      <c r="B357" s="13"/>
      <c r="C357" s="13"/>
      <c r="D357" s="13"/>
      <c r="E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</row>
    <row r="358" spans="1:19" ht="14.25" customHeight="1" x14ac:dyDescent="0.55000000000000004">
      <c r="A358" s="13"/>
      <c r="B358" s="13"/>
      <c r="C358" s="13"/>
      <c r="D358" s="13"/>
      <c r="E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</row>
    <row r="359" spans="1:19" ht="14.25" customHeight="1" x14ac:dyDescent="0.55000000000000004">
      <c r="A359" s="13"/>
      <c r="B359" s="13"/>
      <c r="C359" s="13"/>
      <c r="D359" s="13"/>
      <c r="E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</row>
    <row r="360" spans="1:19" ht="14.25" customHeight="1" x14ac:dyDescent="0.55000000000000004">
      <c r="A360" s="13"/>
      <c r="B360" s="13"/>
      <c r="C360" s="13"/>
      <c r="D360" s="13"/>
      <c r="E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</row>
    <row r="361" spans="1:19" ht="14.25" customHeight="1" x14ac:dyDescent="0.55000000000000004">
      <c r="A361" s="13"/>
      <c r="B361" s="13"/>
      <c r="C361" s="13"/>
      <c r="D361" s="13"/>
      <c r="E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</row>
    <row r="362" spans="1:19" ht="14.25" customHeight="1" x14ac:dyDescent="0.55000000000000004">
      <c r="A362" s="13"/>
      <c r="B362" s="13"/>
      <c r="C362" s="13"/>
      <c r="D362" s="13"/>
      <c r="E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</row>
    <row r="363" spans="1:19" ht="14.25" customHeight="1" x14ac:dyDescent="0.55000000000000004">
      <c r="A363" s="13"/>
      <c r="B363" s="13"/>
      <c r="C363" s="13"/>
      <c r="D363" s="13"/>
      <c r="E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</row>
    <row r="364" spans="1:19" ht="14.25" customHeight="1" x14ac:dyDescent="0.55000000000000004">
      <c r="A364" s="13"/>
      <c r="B364" s="13"/>
      <c r="C364" s="13"/>
      <c r="D364" s="13"/>
      <c r="E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</row>
    <row r="365" spans="1:19" ht="14.25" customHeight="1" x14ac:dyDescent="0.55000000000000004">
      <c r="A365" s="13"/>
      <c r="B365" s="13"/>
      <c r="C365" s="13"/>
      <c r="D365" s="13"/>
      <c r="E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</row>
    <row r="366" spans="1:19" ht="14.25" customHeight="1" x14ac:dyDescent="0.55000000000000004">
      <c r="A366" s="13"/>
      <c r="B366" s="13"/>
      <c r="C366" s="13"/>
      <c r="D366" s="13"/>
      <c r="E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</row>
    <row r="367" spans="1:19" ht="14.25" customHeight="1" x14ac:dyDescent="0.55000000000000004">
      <c r="A367" s="13"/>
      <c r="B367" s="13"/>
      <c r="C367" s="13"/>
      <c r="D367" s="13"/>
      <c r="E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</row>
    <row r="368" spans="1:19" ht="14.25" customHeight="1" x14ac:dyDescent="0.55000000000000004">
      <c r="A368" s="13"/>
      <c r="B368" s="13"/>
      <c r="C368" s="13"/>
      <c r="D368" s="13"/>
      <c r="E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</row>
    <row r="369" spans="1:19" ht="14.25" customHeight="1" x14ac:dyDescent="0.55000000000000004">
      <c r="A369" s="13"/>
      <c r="B369" s="13"/>
      <c r="C369" s="13"/>
      <c r="D369" s="13"/>
      <c r="E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</row>
    <row r="370" spans="1:19" ht="14.25" customHeight="1" x14ac:dyDescent="0.55000000000000004">
      <c r="A370" s="13"/>
      <c r="B370" s="13"/>
      <c r="C370" s="13"/>
      <c r="D370" s="13"/>
      <c r="E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</row>
    <row r="371" spans="1:19" ht="14.25" customHeight="1" x14ac:dyDescent="0.55000000000000004">
      <c r="A371" s="13"/>
      <c r="B371" s="13"/>
      <c r="C371" s="13"/>
      <c r="D371" s="13"/>
      <c r="E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</row>
    <row r="372" spans="1:19" ht="14.25" customHeight="1" x14ac:dyDescent="0.55000000000000004">
      <c r="A372" s="13"/>
      <c r="B372" s="13"/>
      <c r="C372" s="13"/>
      <c r="D372" s="13"/>
      <c r="E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</row>
    <row r="373" spans="1:19" ht="14.25" customHeight="1" x14ac:dyDescent="0.55000000000000004">
      <c r="A373" s="13"/>
      <c r="B373" s="13"/>
      <c r="C373" s="13"/>
      <c r="D373" s="13"/>
      <c r="E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</row>
    <row r="374" spans="1:19" ht="14.25" customHeight="1" x14ac:dyDescent="0.55000000000000004">
      <c r="A374" s="13"/>
      <c r="B374" s="13"/>
      <c r="C374" s="13"/>
      <c r="D374" s="13"/>
      <c r="E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</row>
    <row r="375" spans="1:19" ht="14.25" customHeight="1" x14ac:dyDescent="0.55000000000000004">
      <c r="A375" s="13"/>
      <c r="B375" s="13"/>
      <c r="C375" s="13"/>
      <c r="D375" s="13"/>
      <c r="E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</row>
    <row r="376" spans="1:19" ht="14.25" customHeight="1" x14ac:dyDescent="0.55000000000000004">
      <c r="A376" s="13"/>
      <c r="B376" s="13"/>
      <c r="C376" s="13"/>
      <c r="D376" s="13"/>
      <c r="E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</row>
    <row r="377" spans="1:19" ht="14.25" customHeight="1" x14ac:dyDescent="0.55000000000000004">
      <c r="A377" s="13"/>
      <c r="B377" s="13"/>
      <c r="C377" s="13"/>
      <c r="D377" s="13"/>
      <c r="E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</row>
    <row r="378" spans="1:19" ht="14.25" customHeight="1" x14ac:dyDescent="0.55000000000000004">
      <c r="A378" s="13"/>
      <c r="B378" s="13"/>
      <c r="C378" s="13"/>
      <c r="D378" s="13"/>
      <c r="E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</row>
    <row r="379" spans="1:19" ht="14.25" customHeight="1" x14ac:dyDescent="0.55000000000000004">
      <c r="A379" s="13"/>
      <c r="B379" s="13"/>
      <c r="C379" s="13"/>
      <c r="D379" s="13"/>
      <c r="E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</row>
    <row r="380" spans="1:19" ht="14.25" customHeight="1" x14ac:dyDescent="0.55000000000000004">
      <c r="A380" s="13"/>
      <c r="B380" s="13"/>
      <c r="C380" s="13"/>
      <c r="D380" s="13"/>
      <c r="E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</row>
    <row r="381" spans="1:19" ht="14.25" customHeight="1" x14ac:dyDescent="0.55000000000000004">
      <c r="A381" s="13"/>
      <c r="B381" s="13"/>
      <c r="C381" s="13"/>
      <c r="D381" s="13"/>
      <c r="E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</row>
    <row r="382" spans="1:19" ht="14.25" customHeight="1" x14ac:dyDescent="0.55000000000000004">
      <c r="A382" s="13"/>
      <c r="B382" s="13"/>
      <c r="C382" s="13"/>
      <c r="D382" s="13"/>
      <c r="E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</row>
    <row r="383" spans="1:19" ht="14.25" customHeight="1" x14ac:dyDescent="0.55000000000000004">
      <c r="A383" s="13"/>
      <c r="B383" s="13"/>
      <c r="C383" s="13"/>
      <c r="D383" s="13"/>
      <c r="E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</row>
    <row r="384" spans="1:19" ht="14.25" customHeight="1" x14ac:dyDescent="0.55000000000000004">
      <c r="A384" s="13"/>
      <c r="B384" s="13"/>
      <c r="C384" s="13"/>
      <c r="D384" s="13"/>
      <c r="E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</row>
    <row r="385" spans="1:19" ht="14.25" customHeight="1" x14ac:dyDescent="0.55000000000000004">
      <c r="A385" s="13"/>
      <c r="B385" s="13"/>
      <c r="C385" s="13"/>
      <c r="D385" s="13"/>
      <c r="E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</row>
    <row r="386" spans="1:19" ht="14.25" customHeight="1" x14ac:dyDescent="0.55000000000000004">
      <c r="A386" s="13"/>
      <c r="B386" s="13"/>
      <c r="C386" s="13"/>
      <c r="D386" s="13"/>
      <c r="E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</row>
    <row r="387" spans="1:19" ht="14.25" customHeight="1" x14ac:dyDescent="0.55000000000000004">
      <c r="A387" s="13"/>
      <c r="B387" s="13"/>
      <c r="C387" s="13"/>
      <c r="D387" s="13"/>
      <c r="E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</row>
    <row r="388" spans="1:19" ht="14.25" customHeight="1" x14ac:dyDescent="0.55000000000000004">
      <c r="A388" s="13"/>
      <c r="B388" s="13"/>
      <c r="C388" s="13"/>
      <c r="D388" s="13"/>
      <c r="E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</row>
    <row r="389" spans="1:19" ht="14.25" customHeight="1" x14ac:dyDescent="0.55000000000000004">
      <c r="A389" s="13"/>
      <c r="B389" s="13"/>
      <c r="C389" s="13"/>
      <c r="D389" s="13"/>
      <c r="E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</row>
    <row r="390" spans="1:19" ht="14.25" customHeight="1" x14ac:dyDescent="0.55000000000000004">
      <c r="A390" s="13"/>
      <c r="B390" s="13"/>
      <c r="C390" s="13"/>
      <c r="D390" s="13"/>
      <c r="E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</row>
    <row r="391" spans="1:19" ht="14.25" customHeight="1" x14ac:dyDescent="0.55000000000000004">
      <c r="A391" s="13"/>
      <c r="B391" s="13"/>
      <c r="C391" s="13"/>
      <c r="D391" s="13"/>
      <c r="E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</row>
    <row r="392" spans="1:19" ht="14.25" customHeight="1" x14ac:dyDescent="0.55000000000000004">
      <c r="A392" s="13"/>
      <c r="B392" s="13"/>
      <c r="C392" s="13"/>
      <c r="D392" s="13"/>
      <c r="E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</row>
    <row r="393" spans="1:19" ht="14.25" customHeight="1" x14ac:dyDescent="0.55000000000000004">
      <c r="A393" s="13"/>
      <c r="B393" s="13"/>
      <c r="C393" s="13"/>
      <c r="D393" s="13"/>
      <c r="E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</row>
    <row r="394" spans="1:19" ht="14.25" customHeight="1" x14ac:dyDescent="0.55000000000000004">
      <c r="A394" s="13"/>
      <c r="B394" s="13"/>
      <c r="C394" s="13"/>
      <c r="D394" s="13"/>
      <c r="E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</row>
    <row r="395" spans="1:19" ht="14.25" customHeight="1" x14ac:dyDescent="0.55000000000000004">
      <c r="A395" s="13"/>
      <c r="B395" s="13"/>
      <c r="C395" s="13"/>
      <c r="D395" s="13"/>
      <c r="E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</row>
    <row r="396" spans="1:19" ht="14.25" customHeight="1" x14ac:dyDescent="0.55000000000000004">
      <c r="A396" s="13"/>
      <c r="B396" s="13"/>
      <c r="C396" s="13"/>
      <c r="D396" s="13"/>
      <c r="E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</row>
    <row r="397" spans="1:19" ht="14.25" customHeight="1" x14ac:dyDescent="0.55000000000000004">
      <c r="A397" s="13"/>
      <c r="B397" s="13"/>
      <c r="C397" s="13"/>
      <c r="D397" s="13"/>
      <c r="E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</row>
    <row r="398" spans="1:19" ht="14.25" customHeight="1" x14ac:dyDescent="0.55000000000000004">
      <c r="A398" s="13"/>
      <c r="B398" s="13"/>
      <c r="C398" s="13"/>
      <c r="D398" s="13"/>
      <c r="E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</row>
    <row r="399" spans="1:19" ht="14.25" customHeight="1" x14ac:dyDescent="0.55000000000000004">
      <c r="A399" s="13"/>
      <c r="B399" s="13"/>
      <c r="C399" s="13"/>
      <c r="D399" s="13"/>
      <c r="E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</row>
    <row r="400" spans="1:19" ht="14.25" customHeight="1" x14ac:dyDescent="0.55000000000000004">
      <c r="A400" s="13"/>
      <c r="B400" s="13"/>
      <c r="C400" s="13"/>
      <c r="D400" s="13"/>
      <c r="E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</row>
    <row r="401" spans="1:19" ht="14.25" customHeight="1" x14ac:dyDescent="0.55000000000000004">
      <c r="A401" s="13"/>
      <c r="B401" s="13"/>
      <c r="C401" s="13"/>
      <c r="D401" s="13"/>
      <c r="E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</row>
    <row r="402" spans="1:19" ht="14.25" customHeight="1" x14ac:dyDescent="0.55000000000000004">
      <c r="A402" s="13"/>
      <c r="B402" s="13"/>
      <c r="C402" s="13"/>
      <c r="D402" s="13"/>
      <c r="E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</row>
    <row r="403" spans="1:19" ht="14.25" customHeight="1" x14ac:dyDescent="0.55000000000000004">
      <c r="A403" s="13"/>
      <c r="B403" s="13"/>
      <c r="C403" s="13"/>
      <c r="D403" s="13"/>
      <c r="E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</row>
    <row r="404" spans="1:19" ht="14.25" customHeight="1" x14ac:dyDescent="0.55000000000000004">
      <c r="A404" s="13"/>
      <c r="B404" s="13"/>
      <c r="C404" s="13"/>
      <c r="D404" s="13"/>
      <c r="E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</row>
    <row r="405" spans="1:19" ht="14.25" customHeight="1" x14ac:dyDescent="0.55000000000000004">
      <c r="A405" s="13"/>
      <c r="B405" s="13"/>
      <c r="C405" s="13"/>
      <c r="D405" s="13"/>
      <c r="E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</row>
    <row r="406" spans="1:19" ht="14.25" customHeight="1" x14ac:dyDescent="0.55000000000000004">
      <c r="A406" s="13"/>
      <c r="B406" s="13"/>
      <c r="C406" s="13"/>
      <c r="D406" s="13"/>
      <c r="E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</row>
    <row r="407" spans="1:19" ht="14.25" customHeight="1" x14ac:dyDescent="0.55000000000000004">
      <c r="A407" s="13"/>
      <c r="B407" s="13"/>
      <c r="C407" s="13"/>
      <c r="D407" s="13"/>
      <c r="E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</row>
    <row r="408" spans="1:19" ht="14.25" customHeight="1" x14ac:dyDescent="0.55000000000000004">
      <c r="A408" s="13"/>
      <c r="B408" s="13"/>
      <c r="C408" s="13"/>
      <c r="D408" s="13"/>
      <c r="E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</row>
    <row r="409" spans="1:19" ht="14.25" customHeight="1" x14ac:dyDescent="0.55000000000000004">
      <c r="A409" s="13"/>
      <c r="B409" s="13"/>
      <c r="C409" s="13"/>
      <c r="D409" s="13"/>
      <c r="E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</row>
    <row r="410" spans="1:19" ht="14.25" customHeight="1" x14ac:dyDescent="0.55000000000000004">
      <c r="A410" s="13"/>
      <c r="B410" s="13"/>
      <c r="C410" s="13"/>
      <c r="D410" s="13"/>
      <c r="E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</row>
    <row r="411" spans="1:19" ht="14.25" customHeight="1" x14ac:dyDescent="0.55000000000000004">
      <c r="A411" s="13"/>
      <c r="B411" s="13"/>
      <c r="C411" s="13"/>
      <c r="D411" s="13"/>
      <c r="E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</row>
    <row r="412" spans="1:19" ht="14.25" customHeight="1" x14ac:dyDescent="0.55000000000000004">
      <c r="A412" s="13"/>
      <c r="B412" s="13"/>
      <c r="C412" s="13"/>
      <c r="D412" s="13"/>
      <c r="E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</row>
    <row r="413" spans="1:19" ht="14.25" customHeight="1" x14ac:dyDescent="0.55000000000000004">
      <c r="A413" s="13"/>
      <c r="B413" s="13"/>
      <c r="C413" s="13"/>
      <c r="D413" s="13"/>
      <c r="E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</row>
    <row r="414" spans="1:19" ht="14.25" customHeight="1" x14ac:dyDescent="0.55000000000000004">
      <c r="A414" s="13"/>
      <c r="B414" s="13"/>
      <c r="C414" s="13"/>
      <c r="D414" s="13"/>
      <c r="E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</row>
    <row r="415" spans="1:19" ht="14.25" customHeight="1" x14ac:dyDescent="0.55000000000000004">
      <c r="A415" s="13"/>
      <c r="B415" s="13"/>
      <c r="C415" s="13"/>
      <c r="D415" s="13"/>
      <c r="E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</row>
    <row r="416" spans="1:19" ht="14.25" customHeight="1" x14ac:dyDescent="0.55000000000000004">
      <c r="A416" s="13"/>
      <c r="B416" s="13"/>
      <c r="C416" s="13"/>
      <c r="D416" s="13"/>
      <c r="E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</row>
    <row r="417" spans="1:19" ht="14.25" customHeight="1" x14ac:dyDescent="0.55000000000000004">
      <c r="A417" s="13"/>
      <c r="B417" s="13"/>
      <c r="C417" s="13"/>
      <c r="D417" s="13"/>
      <c r="E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</row>
    <row r="418" spans="1:19" ht="14.25" customHeight="1" x14ac:dyDescent="0.55000000000000004">
      <c r="A418" s="13"/>
      <c r="B418" s="13"/>
      <c r="C418" s="13"/>
      <c r="D418" s="13"/>
      <c r="E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</row>
    <row r="419" spans="1:19" ht="14.25" customHeight="1" x14ac:dyDescent="0.55000000000000004">
      <c r="A419" s="13"/>
      <c r="B419" s="13"/>
      <c r="C419" s="13"/>
      <c r="D419" s="13"/>
      <c r="E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</row>
    <row r="420" spans="1:19" ht="14.25" customHeight="1" x14ac:dyDescent="0.55000000000000004">
      <c r="A420" s="13"/>
      <c r="B420" s="13"/>
      <c r="C420" s="13"/>
      <c r="D420" s="13"/>
      <c r="E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</row>
    <row r="421" spans="1:19" ht="14.25" customHeight="1" x14ac:dyDescent="0.55000000000000004">
      <c r="A421" s="13"/>
      <c r="B421" s="13"/>
      <c r="C421" s="13"/>
      <c r="D421" s="13"/>
      <c r="E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</row>
    <row r="422" spans="1:19" ht="14.25" customHeight="1" x14ac:dyDescent="0.55000000000000004">
      <c r="A422" s="13"/>
      <c r="B422" s="13"/>
      <c r="C422" s="13"/>
      <c r="D422" s="13"/>
      <c r="E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</row>
    <row r="423" spans="1:19" ht="14.25" customHeight="1" x14ac:dyDescent="0.55000000000000004">
      <c r="A423" s="13"/>
      <c r="B423" s="13"/>
      <c r="C423" s="13"/>
      <c r="D423" s="13"/>
      <c r="E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</row>
    <row r="424" spans="1:19" ht="14.25" customHeight="1" x14ac:dyDescent="0.55000000000000004">
      <c r="A424" s="13"/>
      <c r="B424" s="13"/>
      <c r="C424" s="13"/>
      <c r="D424" s="13"/>
      <c r="E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</row>
    <row r="425" spans="1:19" ht="14.25" customHeight="1" x14ac:dyDescent="0.55000000000000004">
      <c r="A425" s="13"/>
      <c r="B425" s="13"/>
      <c r="C425" s="13"/>
      <c r="D425" s="13"/>
      <c r="E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</row>
    <row r="426" spans="1:19" ht="14.25" customHeight="1" x14ac:dyDescent="0.55000000000000004">
      <c r="A426" s="13"/>
      <c r="B426" s="13"/>
      <c r="C426" s="13"/>
      <c r="D426" s="13"/>
      <c r="E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</row>
    <row r="427" spans="1:19" ht="14.25" customHeight="1" x14ac:dyDescent="0.55000000000000004">
      <c r="A427" s="13"/>
      <c r="B427" s="13"/>
      <c r="C427" s="13"/>
      <c r="D427" s="13"/>
      <c r="E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</row>
    <row r="428" spans="1:19" ht="14.25" customHeight="1" x14ac:dyDescent="0.55000000000000004">
      <c r="A428" s="13"/>
      <c r="B428" s="13"/>
      <c r="C428" s="13"/>
      <c r="D428" s="13"/>
      <c r="E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</row>
    <row r="429" spans="1:19" ht="14.25" customHeight="1" x14ac:dyDescent="0.55000000000000004">
      <c r="A429" s="13"/>
      <c r="B429" s="13"/>
      <c r="C429" s="13"/>
      <c r="D429" s="13"/>
      <c r="E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</row>
    <row r="430" spans="1:19" ht="14.25" customHeight="1" x14ac:dyDescent="0.55000000000000004">
      <c r="A430" s="13"/>
      <c r="B430" s="13"/>
      <c r="C430" s="13"/>
      <c r="D430" s="13"/>
      <c r="E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</row>
    <row r="431" spans="1:19" ht="14.25" customHeight="1" x14ac:dyDescent="0.55000000000000004">
      <c r="A431" s="13"/>
      <c r="B431" s="13"/>
      <c r="C431" s="13"/>
      <c r="D431" s="13"/>
      <c r="E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</row>
    <row r="432" spans="1:19" ht="14.25" customHeight="1" x14ac:dyDescent="0.55000000000000004">
      <c r="A432" s="13"/>
      <c r="B432" s="13"/>
      <c r="C432" s="13"/>
      <c r="D432" s="13"/>
      <c r="E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</row>
    <row r="433" spans="1:19" ht="14.25" customHeight="1" x14ac:dyDescent="0.55000000000000004">
      <c r="A433" s="13"/>
      <c r="B433" s="13"/>
      <c r="C433" s="13"/>
      <c r="D433" s="13"/>
      <c r="E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</row>
    <row r="434" spans="1:19" ht="14.25" customHeight="1" x14ac:dyDescent="0.55000000000000004">
      <c r="A434" s="13"/>
      <c r="B434" s="13"/>
      <c r="C434" s="13"/>
      <c r="D434" s="13"/>
      <c r="E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</row>
    <row r="435" spans="1:19" ht="14.25" customHeight="1" x14ac:dyDescent="0.55000000000000004">
      <c r="A435" s="13"/>
      <c r="B435" s="13"/>
      <c r="C435" s="13"/>
      <c r="D435" s="13"/>
      <c r="E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</row>
    <row r="436" spans="1:19" ht="14.25" customHeight="1" x14ac:dyDescent="0.55000000000000004">
      <c r="A436" s="13"/>
      <c r="B436" s="13"/>
      <c r="C436" s="13"/>
      <c r="D436" s="13"/>
      <c r="E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</row>
    <row r="437" spans="1:19" ht="14.25" customHeight="1" x14ac:dyDescent="0.55000000000000004">
      <c r="A437" s="13"/>
      <c r="B437" s="13"/>
      <c r="C437" s="13"/>
      <c r="D437" s="13"/>
      <c r="E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</row>
    <row r="438" spans="1:19" ht="14.25" customHeight="1" x14ac:dyDescent="0.55000000000000004">
      <c r="A438" s="13"/>
      <c r="B438" s="13"/>
      <c r="C438" s="13"/>
      <c r="D438" s="13"/>
      <c r="E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</row>
    <row r="439" spans="1:19" ht="14.25" customHeight="1" x14ac:dyDescent="0.55000000000000004">
      <c r="A439" s="13"/>
      <c r="B439" s="13"/>
      <c r="C439" s="13"/>
      <c r="D439" s="13"/>
      <c r="E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</row>
    <row r="440" spans="1:19" ht="14.25" customHeight="1" x14ac:dyDescent="0.55000000000000004">
      <c r="A440" s="13"/>
      <c r="B440" s="13"/>
      <c r="C440" s="13"/>
      <c r="D440" s="13"/>
      <c r="E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</row>
    <row r="441" spans="1:19" ht="14.25" customHeight="1" x14ac:dyDescent="0.55000000000000004">
      <c r="A441" s="13"/>
      <c r="B441" s="13"/>
      <c r="C441" s="13"/>
      <c r="D441" s="13"/>
      <c r="E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</row>
    <row r="442" spans="1:19" ht="14.25" customHeight="1" x14ac:dyDescent="0.55000000000000004">
      <c r="A442" s="13"/>
      <c r="B442" s="13"/>
      <c r="C442" s="13"/>
      <c r="D442" s="13"/>
      <c r="E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</row>
    <row r="443" spans="1:19" ht="14.25" customHeight="1" x14ac:dyDescent="0.55000000000000004">
      <c r="A443" s="13"/>
      <c r="B443" s="13"/>
      <c r="C443" s="13"/>
      <c r="D443" s="13"/>
      <c r="E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</row>
    <row r="444" spans="1:19" ht="14.25" customHeight="1" x14ac:dyDescent="0.55000000000000004">
      <c r="A444" s="13"/>
      <c r="B444" s="13"/>
      <c r="C444" s="13"/>
      <c r="D444" s="13"/>
      <c r="E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</row>
    <row r="445" spans="1:19" ht="14.25" customHeight="1" x14ac:dyDescent="0.55000000000000004">
      <c r="A445" s="13"/>
      <c r="B445" s="13"/>
      <c r="C445" s="13"/>
      <c r="D445" s="13"/>
      <c r="E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</row>
    <row r="446" spans="1:19" ht="14.25" customHeight="1" x14ac:dyDescent="0.55000000000000004">
      <c r="A446" s="13"/>
      <c r="B446" s="13"/>
      <c r="C446" s="13"/>
      <c r="D446" s="13"/>
      <c r="E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</row>
    <row r="447" spans="1:19" ht="14.25" customHeight="1" x14ac:dyDescent="0.55000000000000004">
      <c r="A447" s="13"/>
      <c r="B447" s="13"/>
      <c r="C447" s="13"/>
      <c r="D447" s="13"/>
      <c r="E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</row>
    <row r="448" spans="1:19" ht="14.25" customHeight="1" x14ac:dyDescent="0.55000000000000004">
      <c r="A448" s="13"/>
      <c r="B448" s="13"/>
      <c r="C448" s="13"/>
      <c r="D448" s="13"/>
      <c r="E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</row>
    <row r="449" spans="1:19" ht="14.25" customHeight="1" x14ac:dyDescent="0.55000000000000004">
      <c r="A449" s="13"/>
      <c r="B449" s="13"/>
      <c r="C449" s="13"/>
      <c r="D449" s="13"/>
      <c r="E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</row>
    <row r="450" spans="1:19" ht="14.25" customHeight="1" x14ac:dyDescent="0.55000000000000004">
      <c r="A450" s="13"/>
      <c r="B450" s="13"/>
      <c r="C450" s="13"/>
      <c r="D450" s="13"/>
      <c r="E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</row>
    <row r="451" spans="1:19" ht="14.25" customHeight="1" x14ac:dyDescent="0.55000000000000004">
      <c r="A451" s="13"/>
      <c r="B451" s="13"/>
      <c r="C451" s="13"/>
      <c r="D451" s="13"/>
      <c r="E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</row>
    <row r="452" spans="1:19" ht="14.25" customHeight="1" x14ac:dyDescent="0.55000000000000004">
      <c r="A452" s="13"/>
      <c r="B452" s="13"/>
      <c r="C452" s="13"/>
      <c r="D452" s="13"/>
      <c r="E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</row>
    <row r="453" spans="1:19" ht="14.25" customHeight="1" x14ac:dyDescent="0.55000000000000004">
      <c r="A453" s="13"/>
      <c r="B453" s="13"/>
      <c r="C453" s="13"/>
      <c r="D453" s="13"/>
      <c r="E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</row>
    <row r="454" spans="1:19" ht="14.25" customHeight="1" x14ac:dyDescent="0.55000000000000004">
      <c r="A454" s="13"/>
      <c r="B454" s="13"/>
      <c r="C454" s="13"/>
      <c r="D454" s="13"/>
      <c r="E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</row>
    <row r="455" spans="1:19" ht="14.25" customHeight="1" x14ac:dyDescent="0.55000000000000004">
      <c r="A455" s="13"/>
      <c r="B455" s="13"/>
      <c r="C455" s="13"/>
      <c r="D455" s="13"/>
      <c r="E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</row>
    <row r="456" spans="1:19" ht="14.25" customHeight="1" x14ac:dyDescent="0.55000000000000004">
      <c r="A456" s="13"/>
      <c r="B456" s="13"/>
      <c r="C456" s="13"/>
      <c r="D456" s="13"/>
      <c r="E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</row>
    <row r="457" spans="1:19" ht="14.25" customHeight="1" x14ac:dyDescent="0.55000000000000004">
      <c r="A457" s="13"/>
      <c r="B457" s="13"/>
      <c r="C457" s="13"/>
      <c r="D457" s="13"/>
      <c r="E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</row>
    <row r="458" spans="1:19" ht="14.25" customHeight="1" x14ac:dyDescent="0.55000000000000004">
      <c r="A458" s="13"/>
      <c r="B458" s="13"/>
      <c r="C458" s="13"/>
      <c r="D458" s="13"/>
      <c r="E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</row>
    <row r="459" spans="1:19" ht="14.25" customHeight="1" x14ac:dyDescent="0.55000000000000004">
      <c r="A459" s="13"/>
      <c r="B459" s="13"/>
      <c r="C459" s="13"/>
      <c r="D459" s="13"/>
      <c r="E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</row>
    <row r="460" spans="1:19" ht="14.25" customHeight="1" x14ac:dyDescent="0.55000000000000004">
      <c r="A460" s="13"/>
      <c r="B460" s="13"/>
      <c r="C460" s="13"/>
      <c r="D460" s="13"/>
      <c r="E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</row>
    <row r="461" spans="1:19" ht="14.25" customHeight="1" x14ac:dyDescent="0.55000000000000004">
      <c r="A461" s="13"/>
      <c r="B461" s="13"/>
      <c r="C461" s="13"/>
      <c r="D461" s="13"/>
      <c r="E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</row>
    <row r="462" spans="1:19" ht="14.25" customHeight="1" x14ac:dyDescent="0.55000000000000004">
      <c r="A462" s="13"/>
      <c r="B462" s="13"/>
      <c r="C462" s="13"/>
      <c r="D462" s="13"/>
      <c r="E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</row>
    <row r="463" spans="1:19" ht="14.25" customHeight="1" x14ac:dyDescent="0.55000000000000004">
      <c r="A463" s="13"/>
      <c r="B463" s="13"/>
      <c r="C463" s="13"/>
      <c r="D463" s="13"/>
      <c r="E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</row>
    <row r="464" spans="1:19" ht="14.25" customHeight="1" x14ac:dyDescent="0.55000000000000004">
      <c r="A464" s="13"/>
      <c r="B464" s="13"/>
      <c r="C464" s="13"/>
      <c r="D464" s="13"/>
      <c r="E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</row>
    <row r="465" spans="1:19" ht="14.25" customHeight="1" x14ac:dyDescent="0.55000000000000004">
      <c r="A465" s="13"/>
      <c r="B465" s="13"/>
      <c r="C465" s="13"/>
      <c r="D465" s="13"/>
      <c r="E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</row>
    <row r="466" spans="1:19" ht="14.25" customHeight="1" x14ac:dyDescent="0.55000000000000004">
      <c r="A466" s="13"/>
      <c r="B466" s="13"/>
      <c r="C466" s="13"/>
      <c r="D466" s="13"/>
      <c r="E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</row>
    <row r="467" spans="1:19" ht="14.25" customHeight="1" x14ac:dyDescent="0.55000000000000004">
      <c r="A467" s="13"/>
      <c r="B467" s="13"/>
      <c r="C467" s="13"/>
      <c r="D467" s="13"/>
      <c r="E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</row>
    <row r="468" spans="1:19" ht="14.25" customHeight="1" x14ac:dyDescent="0.55000000000000004">
      <c r="A468" s="13"/>
      <c r="B468" s="13"/>
      <c r="C468" s="13"/>
      <c r="D468" s="13"/>
      <c r="E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</row>
    <row r="469" spans="1:19" ht="14.25" customHeight="1" x14ac:dyDescent="0.55000000000000004">
      <c r="A469" s="13"/>
      <c r="B469" s="13"/>
      <c r="C469" s="13"/>
      <c r="D469" s="13"/>
      <c r="E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</row>
    <row r="470" spans="1:19" ht="14.25" customHeight="1" x14ac:dyDescent="0.55000000000000004">
      <c r="A470" s="13"/>
      <c r="B470" s="13"/>
      <c r="C470" s="13"/>
      <c r="D470" s="13"/>
      <c r="E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</row>
    <row r="471" spans="1:19" ht="14.25" customHeight="1" x14ac:dyDescent="0.55000000000000004">
      <c r="A471" s="13"/>
      <c r="B471" s="13"/>
      <c r="C471" s="13"/>
      <c r="D471" s="13"/>
      <c r="E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</row>
    <row r="472" spans="1:19" ht="14.25" customHeight="1" x14ac:dyDescent="0.55000000000000004">
      <c r="A472" s="13"/>
      <c r="B472" s="13"/>
      <c r="C472" s="13"/>
      <c r="D472" s="13"/>
      <c r="E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</row>
    <row r="473" spans="1:19" ht="14.25" customHeight="1" x14ac:dyDescent="0.55000000000000004">
      <c r="A473" s="13"/>
      <c r="B473" s="13"/>
      <c r="C473" s="13"/>
      <c r="D473" s="13"/>
      <c r="E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</row>
    <row r="474" spans="1:19" ht="14.25" customHeight="1" x14ac:dyDescent="0.55000000000000004">
      <c r="A474" s="13"/>
      <c r="B474" s="13"/>
      <c r="C474" s="13"/>
      <c r="D474" s="13"/>
      <c r="E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</row>
    <row r="475" spans="1:19" ht="14.25" customHeight="1" x14ac:dyDescent="0.55000000000000004">
      <c r="A475" s="13"/>
      <c r="B475" s="13"/>
      <c r="C475" s="13"/>
      <c r="D475" s="13"/>
      <c r="E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</row>
    <row r="476" spans="1:19" ht="14.25" customHeight="1" x14ac:dyDescent="0.55000000000000004">
      <c r="A476" s="13"/>
      <c r="B476" s="13"/>
      <c r="C476" s="13"/>
      <c r="D476" s="13"/>
      <c r="E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</row>
    <row r="477" spans="1:19" ht="14.25" customHeight="1" x14ac:dyDescent="0.55000000000000004">
      <c r="A477" s="13"/>
      <c r="B477" s="13"/>
      <c r="C477" s="13"/>
      <c r="D477" s="13"/>
      <c r="E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</row>
    <row r="478" spans="1:19" ht="14.25" customHeight="1" x14ac:dyDescent="0.55000000000000004">
      <c r="A478" s="13"/>
      <c r="B478" s="13"/>
      <c r="C478" s="13"/>
      <c r="D478" s="13"/>
      <c r="E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</row>
    <row r="479" spans="1:19" ht="14.25" customHeight="1" x14ac:dyDescent="0.55000000000000004">
      <c r="A479" s="13"/>
      <c r="B479" s="13"/>
      <c r="C479" s="13"/>
      <c r="D479" s="13"/>
      <c r="E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</row>
    <row r="480" spans="1:19" ht="14.25" customHeight="1" x14ac:dyDescent="0.55000000000000004">
      <c r="A480" s="13"/>
      <c r="B480" s="13"/>
      <c r="C480" s="13"/>
      <c r="D480" s="13"/>
      <c r="E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</row>
    <row r="481" spans="1:19" ht="14.25" customHeight="1" x14ac:dyDescent="0.55000000000000004">
      <c r="A481" s="13"/>
      <c r="B481" s="13"/>
      <c r="C481" s="13"/>
      <c r="D481" s="13"/>
      <c r="E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</row>
    <row r="482" spans="1:19" ht="14.25" customHeight="1" x14ac:dyDescent="0.55000000000000004">
      <c r="A482" s="13"/>
      <c r="B482" s="13"/>
      <c r="C482" s="13"/>
      <c r="D482" s="13"/>
      <c r="E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</row>
    <row r="483" spans="1:19" ht="14.25" customHeight="1" x14ac:dyDescent="0.55000000000000004">
      <c r="A483" s="13"/>
      <c r="B483" s="13"/>
      <c r="C483" s="13"/>
      <c r="D483" s="13"/>
      <c r="E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</row>
    <row r="484" spans="1:19" ht="14.25" customHeight="1" x14ac:dyDescent="0.55000000000000004">
      <c r="A484" s="13"/>
      <c r="B484" s="13"/>
      <c r="C484" s="13"/>
      <c r="D484" s="13"/>
      <c r="E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</row>
    <row r="485" spans="1:19" ht="14.25" customHeight="1" x14ac:dyDescent="0.55000000000000004">
      <c r="A485" s="13"/>
      <c r="B485" s="13"/>
      <c r="C485" s="13"/>
      <c r="D485" s="13"/>
      <c r="E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</row>
    <row r="486" spans="1:19" ht="14.25" customHeight="1" x14ac:dyDescent="0.55000000000000004">
      <c r="A486" s="13"/>
      <c r="B486" s="13"/>
      <c r="C486" s="13"/>
      <c r="D486" s="13"/>
      <c r="E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</row>
    <row r="487" spans="1:19" ht="14.25" customHeight="1" x14ac:dyDescent="0.55000000000000004">
      <c r="A487" s="13"/>
      <c r="B487" s="13"/>
      <c r="C487" s="13"/>
      <c r="D487" s="13"/>
      <c r="E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</row>
    <row r="488" spans="1:19" ht="14.25" customHeight="1" x14ac:dyDescent="0.55000000000000004">
      <c r="A488" s="13"/>
      <c r="B488" s="13"/>
      <c r="C488" s="13"/>
      <c r="D488" s="13"/>
      <c r="E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</row>
    <row r="489" spans="1:19" ht="14.25" customHeight="1" x14ac:dyDescent="0.55000000000000004">
      <c r="A489" s="13"/>
      <c r="B489" s="13"/>
      <c r="C489" s="13"/>
      <c r="D489" s="13"/>
      <c r="E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</row>
    <row r="490" spans="1:19" ht="14.25" customHeight="1" x14ac:dyDescent="0.55000000000000004">
      <c r="A490" s="13"/>
      <c r="B490" s="13"/>
      <c r="C490" s="13"/>
      <c r="D490" s="13"/>
      <c r="E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</row>
    <row r="491" spans="1:19" ht="14.25" customHeight="1" x14ac:dyDescent="0.55000000000000004">
      <c r="A491" s="13"/>
      <c r="B491" s="13"/>
      <c r="C491" s="13"/>
      <c r="D491" s="13"/>
      <c r="E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</row>
    <row r="492" spans="1:19" ht="14.25" customHeight="1" x14ac:dyDescent="0.55000000000000004">
      <c r="A492" s="13"/>
      <c r="B492" s="13"/>
      <c r="C492" s="13"/>
      <c r="D492" s="13"/>
      <c r="E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</row>
    <row r="493" spans="1:19" ht="14.25" customHeight="1" x14ac:dyDescent="0.55000000000000004">
      <c r="A493" s="13"/>
      <c r="B493" s="13"/>
      <c r="C493" s="13"/>
      <c r="D493" s="13"/>
      <c r="E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</row>
    <row r="494" spans="1:19" ht="14.25" customHeight="1" x14ac:dyDescent="0.55000000000000004">
      <c r="A494" s="13"/>
      <c r="B494" s="13"/>
      <c r="C494" s="13"/>
      <c r="D494" s="13"/>
      <c r="E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</row>
    <row r="495" spans="1:19" ht="14.25" customHeight="1" x14ac:dyDescent="0.55000000000000004">
      <c r="A495" s="13"/>
      <c r="B495" s="13"/>
      <c r="C495" s="13"/>
      <c r="D495" s="13"/>
      <c r="E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</row>
    <row r="496" spans="1:19" ht="14.25" customHeight="1" x14ac:dyDescent="0.55000000000000004">
      <c r="A496" s="13"/>
      <c r="B496" s="13"/>
      <c r="C496" s="13"/>
      <c r="D496" s="13"/>
      <c r="E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</row>
    <row r="497" spans="1:19" ht="14.25" customHeight="1" x14ac:dyDescent="0.55000000000000004">
      <c r="A497" s="13"/>
      <c r="B497" s="13"/>
      <c r="C497" s="13"/>
      <c r="D497" s="13"/>
      <c r="E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</row>
    <row r="498" spans="1:19" ht="14.25" customHeight="1" x14ac:dyDescent="0.55000000000000004">
      <c r="A498" s="13"/>
      <c r="B498" s="13"/>
      <c r="C498" s="13"/>
      <c r="D498" s="13"/>
      <c r="E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</row>
    <row r="499" spans="1:19" ht="14.25" customHeight="1" x14ac:dyDescent="0.55000000000000004">
      <c r="A499" s="13"/>
      <c r="B499" s="13"/>
      <c r="C499" s="13"/>
      <c r="D499" s="13"/>
      <c r="E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</row>
    <row r="500" spans="1:19" ht="14.25" customHeight="1" x14ac:dyDescent="0.55000000000000004">
      <c r="A500" s="13"/>
      <c r="B500" s="13"/>
      <c r="C500" s="13"/>
      <c r="D500" s="13"/>
      <c r="E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</row>
    <row r="501" spans="1:19" ht="14.25" customHeight="1" x14ac:dyDescent="0.55000000000000004">
      <c r="A501" s="13"/>
      <c r="B501" s="13"/>
      <c r="C501" s="13"/>
      <c r="D501" s="13"/>
      <c r="E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</row>
    <row r="502" spans="1:19" ht="14.25" customHeight="1" x14ac:dyDescent="0.55000000000000004">
      <c r="A502" s="13"/>
      <c r="B502" s="13"/>
      <c r="C502" s="13"/>
      <c r="D502" s="13"/>
      <c r="E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</row>
    <row r="503" spans="1:19" ht="14.25" customHeight="1" x14ac:dyDescent="0.55000000000000004">
      <c r="A503" s="13"/>
      <c r="B503" s="13"/>
      <c r="C503" s="13"/>
      <c r="D503" s="13"/>
      <c r="E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</row>
    <row r="504" spans="1:19" ht="14.25" customHeight="1" x14ac:dyDescent="0.55000000000000004">
      <c r="A504" s="13"/>
      <c r="B504" s="13"/>
      <c r="C504" s="13"/>
      <c r="D504" s="13"/>
      <c r="E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</row>
    <row r="505" spans="1:19" ht="14.25" customHeight="1" x14ac:dyDescent="0.55000000000000004">
      <c r="A505" s="13"/>
      <c r="B505" s="13"/>
      <c r="C505" s="13"/>
      <c r="D505" s="13"/>
      <c r="E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</row>
    <row r="506" spans="1:19" ht="14.25" customHeight="1" x14ac:dyDescent="0.55000000000000004">
      <c r="A506" s="13"/>
      <c r="B506" s="13"/>
      <c r="C506" s="13"/>
      <c r="D506" s="13"/>
      <c r="E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</row>
    <row r="507" spans="1:19" ht="14.25" customHeight="1" x14ac:dyDescent="0.55000000000000004">
      <c r="A507" s="13"/>
      <c r="B507" s="13"/>
      <c r="C507" s="13"/>
      <c r="D507" s="13"/>
      <c r="E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</row>
    <row r="508" spans="1:19" ht="14.25" customHeight="1" x14ac:dyDescent="0.55000000000000004">
      <c r="A508" s="13"/>
      <c r="B508" s="13"/>
      <c r="C508" s="13"/>
      <c r="D508" s="13"/>
      <c r="E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</row>
    <row r="509" spans="1:19" ht="14.25" customHeight="1" x14ac:dyDescent="0.55000000000000004">
      <c r="A509" s="13"/>
      <c r="B509" s="13"/>
      <c r="C509" s="13"/>
      <c r="D509" s="13"/>
      <c r="E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</row>
    <row r="510" spans="1:19" ht="14.25" customHeight="1" x14ac:dyDescent="0.55000000000000004">
      <c r="A510" s="13"/>
      <c r="B510" s="13"/>
      <c r="C510" s="13"/>
      <c r="D510" s="13"/>
      <c r="E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</row>
    <row r="511" spans="1:19" ht="14.25" customHeight="1" x14ac:dyDescent="0.55000000000000004">
      <c r="A511" s="13"/>
      <c r="B511" s="13"/>
      <c r="C511" s="13"/>
      <c r="D511" s="13"/>
      <c r="E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</row>
    <row r="512" spans="1:19" ht="14.25" customHeight="1" x14ac:dyDescent="0.55000000000000004">
      <c r="A512" s="13"/>
      <c r="B512" s="13"/>
      <c r="C512" s="13"/>
      <c r="D512" s="13"/>
      <c r="E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</row>
    <row r="513" spans="1:19" ht="14.25" customHeight="1" x14ac:dyDescent="0.55000000000000004">
      <c r="A513" s="13"/>
      <c r="B513" s="13"/>
      <c r="C513" s="13"/>
      <c r="D513" s="13"/>
      <c r="E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</row>
    <row r="514" spans="1:19" ht="14.25" customHeight="1" x14ac:dyDescent="0.55000000000000004">
      <c r="A514" s="13"/>
      <c r="B514" s="13"/>
      <c r="C514" s="13"/>
      <c r="D514" s="13"/>
      <c r="E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</row>
    <row r="515" spans="1:19" ht="14.25" customHeight="1" x14ac:dyDescent="0.55000000000000004">
      <c r="A515" s="13"/>
      <c r="B515" s="13"/>
      <c r="C515" s="13"/>
      <c r="D515" s="13"/>
      <c r="E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</row>
    <row r="516" spans="1:19" ht="14.25" customHeight="1" x14ac:dyDescent="0.55000000000000004">
      <c r="A516" s="13"/>
      <c r="B516" s="13"/>
      <c r="C516" s="13"/>
      <c r="D516" s="13"/>
      <c r="E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</row>
    <row r="517" spans="1:19" ht="14.25" customHeight="1" x14ac:dyDescent="0.55000000000000004">
      <c r="A517" s="13"/>
      <c r="B517" s="13"/>
      <c r="C517" s="13"/>
      <c r="D517" s="13"/>
      <c r="E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</row>
    <row r="518" spans="1:19" ht="14.25" customHeight="1" x14ac:dyDescent="0.55000000000000004">
      <c r="A518" s="13"/>
      <c r="B518" s="13"/>
      <c r="C518" s="13"/>
      <c r="D518" s="13"/>
      <c r="E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</row>
    <row r="519" spans="1:19" ht="14.25" customHeight="1" x14ac:dyDescent="0.55000000000000004">
      <c r="A519" s="13"/>
      <c r="B519" s="13"/>
      <c r="C519" s="13"/>
      <c r="D519" s="13"/>
      <c r="E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</row>
    <row r="520" spans="1:19" ht="14.25" customHeight="1" x14ac:dyDescent="0.55000000000000004">
      <c r="A520" s="13"/>
      <c r="B520" s="13"/>
      <c r="C520" s="13"/>
      <c r="D520" s="13"/>
      <c r="E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</row>
    <row r="521" spans="1:19" ht="14.25" customHeight="1" x14ac:dyDescent="0.55000000000000004">
      <c r="A521" s="13"/>
      <c r="B521" s="13"/>
      <c r="C521" s="13"/>
      <c r="D521" s="13"/>
      <c r="E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</row>
    <row r="522" spans="1:19" ht="14.25" customHeight="1" x14ac:dyDescent="0.55000000000000004">
      <c r="A522" s="13"/>
      <c r="B522" s="13"/>
      <c r="C522" s="13"/>
      <c r="D522" s="13"/>
      <c r="E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</row>
    <row r="523" spans="1:19" ht="14.25" customHeight="1" x14ac:dyDescent="0.55000000000000004">
      <c r="A523" s="13"/>
      <c r="B523" s="13"/>
      <c r="C523" s="13"/>
      <c r="D523" s="13"/>
      <c r="E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</row>
    <row r="524" spans="1:19" ht="14.25" customHeight="1" x14ac:dyDescent="0.55000000000000004">
      <c r="A524" s="13"/>
      <c r="B524" s="13"/>
      <c r="C524" s="13"/>
      <c r="D524" s="13"/>
      <c r="E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</row>
    <row r="525" spans="1:19" ht="14.25" customHeight="1" x14ac:dyDescent="0.55000000000000004">
      <c r="A525" s="13"/>
      <c r="B525" s="13"/>
      <c r="C525" s="13"/>
      <c r="D525" s="13"/>
      <c r="E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</row>
    <row r="526" spans="1:19" ht="14.25" customHeight="1" x14ac:dyDescent="0.55000000000000004">
      <c r="A526" s="13"/>
      <c r="B526" s="13"/>
      <c r="C526" s="13"/>
      <c r="D526" s="13"/>
      <c r="E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</row>
    <row r="527" spans="1:19" ht="14.25" customHeight="1" x14ac:dyDescent="0.55000000000000004">
      <c r="A527" s="13"/>
      <c r="B527" s="13"/>
      <c r="C527" s="13"/>
      <c r="D527" s="13"/>
      <c r="E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</row>
    <row r="528" spans="1:19" ht="14.25" customHeight="1" x14ac:dyDescent="0.55000000000000004">
      <c r="A528" s="13"/>
      <c r="B528" s="13"/>
      <c r="C528" s="13"/>
      <c r="D528" s="13"/>
      <c r="E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</row>
    <row r="529" spans="1:19" ht="14.25" customHeight="1" x14ac:dyDescent="0.55000000000000004">
      <c r="A529" s="13"/>
      <c r="B529" s="13"/>
      <c r="C529" s="13"/>
      <c r="D529" s="13"/>
      <c r="E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</row>
    <row r="530" spans="1:19" ht="14.25" customHeight="1" x14ac:dyDescent="0.55000000000000004">
      <c r="A530" s="13"/>
      <c r="B530" s="13"/>
      <c r="C530" s="13"/>
      <c r="D530" s="13"/>
      <c r="E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</row>
    <row r="531" spans="1:19" ht="14.25" customHeight="1" x14ac:dyDescent="0.55000000000000004">
      <c r="A531" s="13"/>
      <c r="B531" s="13"/>
      <c r="C531" s="13"/>
      <c r="D531" s="13"/>
      <c r="E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</row>
    <row r="532" spans="1:19" ht="14.25" customHeight="1" x14ac:dyDescent="0.55000000000000004">
      <c r="A532" s="13"/>
      <c r="B532" s="13"/>
      <c r="C532" s="13"/>
      <c r="D532" s="13"/>
      <c r="E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</row>
    <row r="533" spans="1:19" ht="14.25" customHeight="1" x14ac:dyDescent="0.55000000000000004">
      <c r="A533" s="13"/>
      <c r="B533" s="13"/>
      <c r="C533" s="13"/>
      <c r="D533" s="13"/>
      <c r="E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</row>
    <row r="534" spans="1:19" ht="14.25" customHeight="1" x14ac:dyDescent="0.55000000000000004">
      <c r="A534" s="13"/>
      <c r="B534" s="13"/>
      <c r="C534" s="13"/>
      <c r="D534" s="13"/>
      <c r="E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</row>
    <row r="535" spans="1:19" ht="14.25" customHeight="1" x14ac:dyDescent="0.55000000000000004">
      <c r="A535" s="13"/>
      <c r="B535" s="13"/>
      <c r="C535" s="13"/>
      <c r="D535" s="13"/>
      <c r="E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</row>
    <row r="536" spans="1:19" ht="14.25" customHeight="1" x14ac:dyDescent="0.55000000000000004">
      <c r="A536" s="13"/>
      <c r="B536" s="13"/>
      <c r="C536" s="13"/>
      <c r="D536" s="13"/>
      <c r="E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</row>
    <row r="537" spans="1:19" ht="14.25" customHeight="1" x14ac:dyDescent="0.55000000000000004">
      <c r="A537" s="13"/>
      <c r="B537" s="13"/>
      <c r="C537" s="13"/>
      <c r="D537" s="13"/>
      <c r="E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</row>
    <row r="538" spans="1:19" ht="14.25" customHeight="1" x14ac:dyDescent="0.55000000000000004">
      <c r="A538" s="13"/>
      <c r="B538" s="13"/>
      <c r="C538" s="13"/>
      <c r="D538" s="13"/>
      <c r="E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</row>
    <row r="539" spans="1:19" ht="14.25" customHeight="1" x14ac:dyDescent="0.55000000000000004">
      <c r="A539" s="13"/>
      <c r="B539" s="13"/>
      <c r="C539" s="13"/>
      <c r="D539" s="13"/>
      <c r="E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</row>
    <row r="540" spans="1:19" ht="14.25" customHeight="1" x14ac:dyDescent="0.55000000000000004">
      <c r="A540" s="13"/>
      <c r="B540" s="13"/>
      <c r="C540" s="13"/>
      <c r="D540" s="13"/>
      <c r="E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</row>
    <row r="541" spans="1:19" ht="14.25" customHeight="1" x14ac:dyDescent="0.55000000000000004">
      <c r="A541" s="13"/>
      <c r="B541" s="13"/>
      <c r="C541" s="13"/>
      <c r="D541" s="13"/>
      <c r="E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</row>
    <row r="542" spans="1:19" ht="14.25" customHeight="1" x14ac:dyDescent="0.55000000000000004">
      <c r="A542" s="13"/>
      <c r="B542" s="13"/>
      <c r="C542" s="13"/>
      <c r="D542" s="13"/>
      <c r="E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</row>
    <row r="543" spans="1:19" ht="14.25" customHeight="1" x14ac:dyDescent="0.55000000000000004">
      <c r="A543" s="13"/>
      <c r="B543" s="13"/>
      <c r="C543" s="13"/>
      <c r="D543" s="13"/>
      <c r="E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</row>
    <row r="544" spans="1:19" ht="14.25" customHeight="1" x14ac:dyDescent="0.55000000000000004">
      <c r="A544" s="13"/>
      <c r="B544" s="13"/>
      <c r="C544" s="13"/>
      <c r="D544" s="13"/>
      <c r="E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</row>
    <row r="545" spans="1:19" ht="14.25" customHeight="1" x14ac:dyDescent="0.55000000000000004">
      <c r="A545" s="13"/>
      <c r="B545" s="13"/>
      <c r="C545" s="13"/>
      <c r="D545" s="13"/>
      <c r="E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</row>
    <row r="546" spans="1:19" ht="14.25" customHeight="1" x14ac:dyDescent="0.55000000000000004">
      <c r="A546" s="13"/>
      <c r="B546" s="13"/>
      <c r="C546" s="13"/>
      <c r="D546" s="13"/>
      <c r="E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</row>
    <row r="547" spans="1:19" ht="14.25" customHeight="1" x14ac:dyDescent="0.55000000000000004">
      <c r="A547" s="13"/>
      <c r="B547" s="13"/>
      <c r="C547" s="13"/>
      <c r="D547" s="13"/>
      <c r="E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</row>
    <row r="548" spans="1:19" ht="14.25" customHeight="1" x14ac:dyDescent="0.55000000000000004">
      <c r="A548" s="13"/>
      <c r="B548" s="13"/>
      <c r="C548" s="13"/>
      <c r="D548" s="13"/>
      <c r="E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</row>
    <row r="549" spans="1:19" ht="14.25" customHeight="1" x14ac:dyDescent="0.55000000000000004">
      <c r="A549" s="13"/>
      <c r="B549" s="13"/>
      <c r="C549" s="13"/>
      <c r="D549" s="13"/>
      <c r="E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</row>
    <row r="550" spans="1:19" ht="14.25" customHeight="1" x14ac:dyDescent="0.55000000000000004">
      <c r="A550" s="13"/>
      <c r="B550" s="13"/>
      <c r="C550" s="13"/>
      <c r="D550" s="13"/>
      <c r="E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</row>
    <row r="551" spans="1:19" ht="14.25" customHeight="1" x14ac:dyDescent="0.55000000000000004">
      <c r="A551" s="13"/>
      <c r="B551" s="13"/>
      <c r="C551" s="13"/>
      <c r="D551" s="13"/>
      <c r="E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</row>
    <row r="552" spans="1:19" ht="14.25" customHeight="1" x14ac:dyDescent="0.55000000000000004">
      <c r="A552" s="13"/>
      <c r="B552" s="13"/>
      <c r="C552" s="13"/>
      <c r="D552" s="13"/>
      <c r="E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</row>
    <row r="553" spans="1:19" ht="14.25" customHeight="1" x14ac:dyDescent="0.55000000000000004">
      <c r="A553" s="13"/>
      <c r="B553" s="13"/>
      <c r="C553" s="13"/>
      <c r="D553" s="13"/>
      <c r="E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</row>
    <row r="554" spans="1:19" ht="14.25" customHeight="1" x14ac:dyDescent="0.55000000000000004">
      <c r="A554" s="13"/>
      <c r="B554" s="13"/>
      <c r="C554" s="13"/>
      <c r="D554" s="13"/>
      <c r="E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</row>
    <row r="555" spans="1:19" ht="14.25" customHeight="1" x14ac:dyDescent="0.55000000000000004">
      <c r="A555" s="13"/>
      <c r="B555" s="13"/>
      <c r="C555" s="13"/>
      <c r="D555" s="13"/>
      <c r="E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</row>
    <row r="556" spans="1:19" ht="14.25" customHeight="1" x14ac:dyDescent="0.55000000000000004">
      <c r="A556" s="13"/>
      <c r="B556" s="13"/>
      <c r="C556" s="13"/>
      <c r="D556" s="13"/>
      <c r="E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</row>
    <row r="557" spans="1:19" ht="14.25" customHeight="1" x14ac:dyDescent="0.55000000000000004">
      <c r="A557" s="13"/>
      <c r="B557" s="13"/>
      <c r="C557" s="13"/>
      <c r="D557" s="13"/>
      <c r="E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</row>
    <row r="558" spans="1:19" ht="14.25" customHeight="1" x14ac:dyDescent="0.55000000000000004">
      <c r="A558" s="13"/>
      <c r="B558" s="13"/>
      <c r="C558" s="13"/>
      <c r="D558" s="13"/>
      <c r="E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</row>
    <row r="559" spans="1:19" ht="14.25" customHeight="1" x14ac:dyDescent="0.55000000000000004">
      <c r="A559" s="13"/>
      <c r="B559" s="13"/>
      <c r="C559" s="13"/>
      <c r="D559" s="13"/>
      <c r="E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</row>
    <row r="560" spans="1:19" ht="14.25" customHeight="1" x14ac:dyDescent="0.55000000000000004">
      <c r="A560" s="13"/>
      <c r="B560" s="13"/>
      <c r="C560" s="13"/>
      <c r="D560" s="13"/>
      <c r="E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</row>
    <row r="561" spans="1:19" ht="14.25" customHeight="1" x14ac:dyDescent="0.55000000000000004">
      <c r="A561" s="13"/>
      <c r="B561" s="13"/>
      <c r="C561" s="13"/>
      <c r="D561" s="13"/>
      <c r="E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</row>
    <row r="562" spans="1:19" ht="14.25" customHeight="1" x14ac:dyDescent="0.55000000000000004">
      <c r="A562" s="13"/>
      <c r="B562" s="13"/>
      <c r="C562" s="13"/>
      <c r="D562" s="13"/>
      <c r="E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</row>
    <row r="563" spans="1:19" ht="14.25" customHeight="1" x14ac:dyDescent="0.55000000000000004">
      <c r="A563" s="13"/>
      <c r="B563" s="13"/>
      <c r="C563" s="13"/>
      <c r="D563" s="13"/>
      <c r="E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</row>
    <row r="564" spans="1:19" ht="14.25" customHeight="1" x14ac:dyDescent="0.55000000000000004">
      <c r="A564" s="13"/>
      <c r="B564" s="13"/>
      <c r="C564" s="13"/>
      <c r="D564" s="13"/>
      <c r="E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</row>
    <row r="565" spans="1:19" ht="14.25" customHeight="1" x14ac:dyDescent="0.55000000000000004">
      <c r="A565" s="13"/>
      <c r="B565" s="13"/>
      <c r="C565" s="13"/>
      <c r="D565" s="13"/>
      <c r="E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</row>
    <row r="566" spans="1:19" ht="14.25" customHeight="1" x14ac:dyDescent="0.55000000000000004">
      <c r="A566" s="13"/>
      <c r="B566" s="13"/>
      <c r="C566" s="13"/>
      <c r="D566" s="13"/>
      <c r="E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</row>
    <row r="567" spans="1:19" ht="14.25" customHeight="1" x14ac:dyDescent="0.55000000000000004">
      <c r="A567" s="13"/>
      <c r="B567" s="13"/>
      <c r="C567" s="13"/>
      <c r="D567" s="13"/>
      <c r="E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</row>
    <row r="568" spans="1:19" ht="14.25" customHeight="1" x14ac:dyDescent="0.55000000000000004">
      <c r="A568" s="13"/>
      <c r="B568" s="13"/>
      <c r="C568" s="13"/>
      <c r="D568" s="13"/>
      <c r="E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</row>
    <row r="569" spans="1:19" ht="14.25" customHeight="1" x14ac:dyDescent="0.55000000000000004">
      <c r="A569" s="13"/>
      <c r="B569" s="13"/>
      <c r="C569" s="13"/>
      <c r="D569" s="13"/>
      <c r="E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</row>
    <row r="570" spans="1:19" ht="14.25" customHeight="1" x14ac:dyDescent="0.55000000000000004">
      <c r="A570" s="13"/>
      <c r="B570" s="13"/>
      <c r="C570" s="13"/>
      <c r="D570" s="13"/>
      <c r="E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</row>
    <row r="571" spans="1:19" ht="14.25" customHeight="1" x14ac:dyDescent="0.55000000000000004">
      <c r="A571" s="13"/>
      <c r="B571" s="13"/>
      <c r="C571" s="13"/>
      <c r="D571" s="13"/>
      <c r="E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</row>
    <row r="572" spans="1:19" ht="14.25" customHeight="1" x14ac:dyDescent="0.55000000000000004">
      <c r="A572" s="13"/>
      <c r="B572" s="13"/>
      <c r="C572" s="13"/>
      <c r="D572" s="13"/>
      <c r="E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</row>
    <row r="573" spans="1:19" ht="14.25" customHeight="1" x14ac:dyDescent="0.55000000000000004">
      <c r="A573" s="13"/>
      <c r="B573" s="13"/>
      <c r="C573" s="13"/>
      <c r="D573" s="13"/>
      <c r="E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</row>
    <row r="574" spans="1:19" ht="14.25" customHeight="1" x14ac:dyDescent="0.55000000000000004">
      <c r="A574" s="13"/>
      <c r="B574" s="13"/>
      <c r="C574" s="13"/>
      <c r="D574" s="13"/>
      <c r="E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</row>
    <row r="575" spans="1:19" ht="14.25" customHeight="1" x14ac:dyDescent="0.55000000000000004">
      <c r="A575" s="13"/>
      <c r="B575" s="13"/>
      <c r="C575" s="13"/>
      <c r="D575" s="13"/>
      <c r="E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</row>
    <row r="576" spans="1:19" ht="14.25" customHeight="1" x14ac:dyDescent="0.55000000000000004">
      <c r="A576" s="13"/>
      <c r="B576" s="13"/>
      <c r="C576" s="13"/>
      <c r="D576" s="13"/>
      <c r="E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</row>
    <row r="577" spans="1:19" ht="14.25" customHeight="1" x14ac:dyDescent="0.55000000000000004">
      <c r="A577" s="13"/>
      <c r="B577" s="13"/>
      <c r="C577" s="13"/>
      <c r="D577" s="13"/>
      <c r="E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</row>
    <row r="578" spans="1:19" ht="14.25" customHeight="1" x14ac:dyDescent="0.55000000000000004">
      <c r="A578" s="13"/>
      <c r="B578" s="13"/>
      <c r="C578" s="13"/>
      <c r="D578" s="13"/>
      <c r="E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</row>
    <row r="579" spans="1:19" ht="14.25" customHeight="1" x14ac:dyDescent="0.55000000000000004">
      <c r="A579" s="13"/>
      <c r="B579" s="13"/>
      <c r="C579" s="13"/>
      <c r="D579" s="13"/>
      <c r="E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</row>
    <row r="580" spans="1:19" ht="14.25" customHeight="1" x14ac:dyDescent="0.55000000000000004">
      <c r="A580" s="13"/>
      <c r="B580" s="13"/>
      <c r="C580" s="13"/>
      <c r="D580" s="13"/>
      <c r="E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</row>
    <row r="581" spans="1:19" ht="14.25" customHeight="1" x14ac:dyDescent="0.55000000000000004">
      <c r="A581" s="13"/>
      <c r="B581" s="13"/>
      <c r="C581" s="13"/>
      <c r="D581" s="13"/>
      <c r="E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</row>
    <row r="582" spans="1:19" ht="14.25" customHeight="1" x14ac:dyDescent="0.55000000000000004">
      <c r="A582" s="13"/>
      <c r="B582" s="13"/>
      <c r="C582" s="13"/>
      <c r="D582" s="13"/>
      <c r="E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</row>
    <row r="583" spans="1:19" ht="14.25" customHeight="1" x14ac:dyDescent="0.55000000000000004">
      <c r="A583" s="13"/>
      <c r="B583" s="13"/>
      <c r="C583" s="13"/>
      <c r="D583" s="13"/>
      <c r="E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</row>
    <row r="584" spans="1:19" ht="14.25" customHeight="1" x14ac:dyDescent="0.55000000000000004">
      <c r="A584" s="13"/>
      <c r="B584" s="13"/>
      <c r="C584" s="13"/>
      <c r="D584" s="13"/>
      <c r="E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</row>
    <row r="585" spans="1:19" ht="14.25" customHeight="1" x14ac:dyDescent="0.55000000000000004">
      <c r="A585" s="13"/>
      <c r="B585" s="13"/>
      <c r="C585" s="13"/>
      <c r="D585" s="13"/>
      <c r="E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</row>
    <row r="586" spans="1:19" ht="14.25" customHeight="1" x14ac:dyDescent="0.55000000000000004">
      <c r="A586" s="13"/>
      <c r="B586" s="13"/>
      <c r="C586" s="13"/>
      <c r="D586" s="13"/>
      <c r="E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</row>
    <row r="587" spans="1:19" ht="14.25" customHeight="1" x14ac:dyDescent="0.55000000000000004">
      <c r="A587" s="13"/>
      <c r="B587" s="13"/>
      <c r="C587" s="13"/>
      <c r="D587" s="13"/>
      <c r="E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</row>
    <row r="588" spans="1:19" ht="14.25" customHeight="1" x14ac:dyDescent="0.55000000000000004">
      <c r="A588" s="13"/>
      <c r="B588" s="13"/>
      <c r="C588" s="13"/>
      <c r="D588" s="13"/>
      <c r="E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</row>
    <row r="589" spans="1:19" ht="14.25" customHeight="1" x14ac:dyDescent="0.55000000000000004">
      <c r="A589" s="13"/>
      <c r="B589" s="13"/>
      <c r="C589" s="13"/>
      <c r="D589" s="13"/>
      <c r="E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</row>
    <row r="590" spans="1:19" ht="14.25" customHeight="1" x14ac:dyDescent="0.55000000000000004">
      <c r="A590" s="13"/>
      <c r="B590" s="13"/>
      <c r="C590" s="13"/>
      <c r="D590" s="13"/>
      <c r="E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</row>
    <row r="591" spans="1:19" ht="14.25" customHeight="1" x14ac:dyDescent="0.55000000000000004">
      <c r="A591" s="13"/>
      <c r="B591" s="13"/>
      <c r="C591" s="13"/>
      <c r="D591" s="13"/>
      <c r="E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</row>
    <row r="592" spans="1:19" ht="14.25" customHeight="1" x14ac:dyDescent="0.55000000000000004">
      <c r="A592" s="13"/>
      <c r="B592" s="13"/>
      <c r="C592" s="13"/>
      <c r="D592" s="13"/>
      <c r="E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</row>
    <row r="593" spans="1:19" ht="14.25" customHeight="1" x14ac:dyDescent="0.55000000000000004">
      <c r="A593" s="13"/>
      <c r="B593" s="13"/>
      <c r="C593" s="13"/>
      <c r="D593" s="13"/>
      <c r="E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</row>
    <row r="594" spans="1:19" ht="14.25" customHeight="1" x14ac:dyDescent="0.55000000000000004">
      <c r="A594" s="13"/>
      <c r="B594" s="13"/>
      <c r="C594" s="13"/>
      <c r="D594" s="13"/>
      <c r="E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</row>
    <row r="595" spans="1:19" ht="14.25" customHeight="1" x14ac:dyDescent="0.55000000000000004">
      <c r="A595" s="13"/>
      <c r="B595" s="13"/>
      <c r="C595" s="13"/>
      <c r="D595" s="13"/>
      <c r="E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</row>
    <row r="596" spans="1:19" ht="14.25" customHeight="1" x14ac:dyDescent="0.55000000000000004">
      <c r="A596" s="13"/>
      <c r="B596" s="13"/>
      <c r="C596" s="13"/>
      <c r="D596" s="13"/>
      <c r="E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</row>
    <row r="597" spans="1:19" ht="14.25" customHeight="1" x14ac:dyDescent="0.55000000000000004">
      <c r="A597" s="13"/>
      <c r="B597" s="13"/>
      <c r="C597" s="13"/>
      <c r="D597" s="13"/>
      <c r="E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</row>
    <row r="598" spans="1:19" ht="14.25" customHeight="1" x14ac:dyDescent="0.55000000000000004">
      <c r="A598" s="13"/>
      <c r="B598" s="13"/>
      <c r="C598" s="13"/>
      <c r="D598" s="13"/>
      <c r="E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</row>
    <row r="599" spans="1:19" ht="14.25" customHeight="1" x14ac:dyDescent="0.55000000000000004">
      <c r="A599" s="13"/>
      <c r="B599" s="13"/>
      <c r="C599" s="13"/>
      <c r="D599" s="13"/>
      <c r="E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</row>
    <row r="600" spans="1:19" ht="14.25" customHeight="1" x14ac:dyDescent="0.55000000000000004">
      <c r="A600" s="13"/>
      <c r="B600" s="13"/>
      <c r="C600" s="13"/>
      <c r="D600" s="13"/>
      <c r="E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</row>
    <row r="601" spans="1:19" ht="14.25" customHeight="1" x14ac:dyDescent="0.55000000000000004">
      <c r="A601" s="13"/>
      <c r="B601" s="13"/>
      <c r="C601" s="13"/>
      <c r="D601" s="13"/>
      <c r="E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</row>
    <row r="602" spans="1:19" ht="14.25" customHeight="1" x14ac:dyDescent="0.55000000000000004">
      <c r="A602" s="13"/>
      <c r="B602" s="13"/>
      <c r="C602" s="13"/>
      <c r="D602" s="13"/>
      <c r="E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</row>
    <row r="603" spans="1:19" ht="14.25" customHeight="1" x14ac:dyDescent="0.55000000000000004">
      <c r="A603" s="13"/>
      <c r="B603" s="13"/>
      <c r="C603" s="13"/>
      <c r="D603" s="13"/>
      <c r="E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</row>
    <row r="604" spans="1:19" ht="14.25" customHeight="1" x14ac:dyDescent="0.55000000000000004">
      <c r="A604" s="13"/>
      <c r="B604" s="13"/>
      <c r="C604" s="13"/>
      <c r="D604" s="13"/>
      <c r="E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</row>
    <row r="605" spans="1:19" ht="14.25" customHeight="1" x14ac:dyDescent="0.55000000000000004">
      <c r="A605" s="13"/>
      <c r="B605" s="13"/>
      <c r="C605" s="13"/>
      <c r="D605" s="13"/>
      <c r="E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</row>
    <row r="606" spans="1:19" ht="14.25" customHeight="1" x14ac:dyDescent="0.55000000000000004">
      <c r="A606" s="13"/>
      <c r="B606" s="13"/>
      <c r="C606" s="13"/>
      <c r="D606" s="13"/>
      <c r="E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</row>
    <row r="607" spans="1:19" ht="14.25" customHeight="1" x14ac:dyDescent="0.55000000000000004">
      <c r="A607" s="13"/>
      <c r="B607" s="13"/>
      <c r="C607" s="13"/>
      <c r="D607" s="13"/>
      <c r="E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</row>
    <row r="608" spans="1:19" ht="14.25" customHeight="1" x14ac:dyDescent="0.55000000000000004">
      <c r="A608" s="13"/>
      <c r="B608" s="13"/>
      <c r="C608" s="13"/>
      <c r="D608" s="13"/>
      <c r="E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</row>
    <row r="609" spans="1:19" ht="14.25" customHeight="1" x14ac:dyDescent="0.55000000000000004">
      <c r="A609" s="13"/>
      <c r="B609" s="13"/>
      <c r="C609" s="13"/>
      <c r="D609" s="13"/>
      <c r="E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</row>
    <row r="610" spans="1:19" ht="14.25" customHeight="1" x14ac:dyDescent="0.55000000000000004">
      <c r="A610" s="13"/>
      <c r="B610" s="13"/>
      <c r="C610" s="13"/>
      <c r="D610" s="13"/>
      <c r="E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</row>
    <row r="611" spans="1:19" ht="14.25" customHeight="1" x14ac:dyDescent="0.55000000000000004">
      <c r="A611" s="13"/>
      <c r="B611" s="13"/>
      <c r="C611" s="13"/>
      <c r="D611" s="13"/>
      <c r="E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</row>
    <row r="612" spans="1:19" ht="14.25" customHeight="1" x14ac:dyDescent="0.55000000000000004">
      <c r="A612" s="13"/>
      <c r="B612" s="13"/>
      <c r="C612" s="13"/>
      <c r="D612" s="13"/>
      <c r="E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</row>
    <row r="613" spans="1:19" ht="14.25" customHeight="1" x14ac:dyDescent="0.55000000000000004">
      <c r="A613" s="13"/>
      <c r="B613" s="13"/>
      <c r="C613" s="13"/>
      <c r="D613" s="13"/>
      <c r="E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</row>
    <row r="614" spans="1:19" ht="14.25" customHeight="1" x14ac:dyDescent="0.55000000000000004">
      <c r="A614" s="13"/>
      <c r="B614" s="13"/>
      <c r="C614" s="13"/>
      <c r="D614" s="13"/>
      <c r="E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</row>
    <row r="615" spans="1:19" ht="14.25" customHeight="1" x14ac:dyDescent="0.55000000000000004">
      <c r="A615" s="13"/>
      <c r="B615" s="13"/>
      <c r="C615" s="13"/>
      <c r="D615" s="13"/>
      <c r="E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</row>
    <row r="616" spans="1:19" ht="14.25" customHeight="1" x14ac:dyDescent="0.55000000000000004">
      <c r="A616" s="13"/>
      <c r="B616" s="13"/>
      <c r="C616" s="13"/>
      <c r="D616" s="13"/>
      <c r="E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</row>
    <row r="617" spans="1:19" ht="14.25" customHeight="1" x14ac:dyDescent="0.55000000000000004">
      <c r="A617" s="13"/>
      <c r="B617" s="13"/>
      <c r="C617" s="13"/>
      <c r="D617" s="13"/>
      <c r="E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</row>
    <row r="618" spans="1:19" ht="14.25" customHeight="1" x14ac:dyDescent="0.55000000000000004">
      <c r="A618" s="13"/>
      <c r="B618" s="13"/>
      <c r="C618" s="13"/>
      <c r="D618" s="13"/>
      <c r="E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</row>
    <row r="619" spans="1:19" ht="14.25" customHeight="1" x14ac:dyDescent="0.55000000000000004">
      <c r="A619" s="13"/>
      <c r="B619" s="13"/>
      <c r="C619" s="13"/>
      <c r="D619" s="13"/>
      <c r="E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</row>
    <row r="620" spans="1:19" ht="14.25" customHeight="1" x14ac:dyDescent="0.55000000000000004">
      <c r="A620" s="13"/>
      <c r="B620" s="13"/>
      <c r="C620" s="13"/>
      <c r="D620" s="13"/>
      <c r="E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</row>
    <row r="621" spans="1:19" ht="14.25" customHeight="1" x14ac:dyDescent="0.55000000000000004">
      <c r="A621" s="13"/>
      <c r="B621" s="13"/>
      <c r="C621" s="13"/>
      <c r="D621" s="13"/>
      <c r="E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</row>
    <row r="622" spans="1:19" ht="14.25" customHeight="1" x14ac:dyDescent="0.55000000000000004">
      <c r="A622" s="13"/>
      <c r="B622" s="13"/>
      <c r="C622" s="13"/>
      <c r="D622" s="13"/>
      <c r="E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</row>
    <row r="623" spans="1:19" ht="14.25" customHeight="1" x14ac:dyDescent="0.55000000000000004">
      <c r="A623" s="13"/>
      <c r="B623" s="13"/>
      <c r="C623" s="13"/>
      <c r="D623" s="13"/>
      <c r="E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</row>
    <row r="624" spans="1:19" ht="14.25" customHeight="1" x14ac:dyDescent="0.55000000000000004">
      <c r="A624" s="13"/>
      <c r="B624" s="13"/>
      <c r="C624" s="13"/>
      <c r="D624" s="13"/>
      <c r="E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</row>
    <row r="625" spans="1:19" ht="14.25" customHeight="1" x14ac:dyDescent="0.55000000000000004">
      <c r="A625" s="13"/>
      <c r="B625" s="13"/>
      <c r="C625" s="13"/>
      <c r="D625" s="13"/>
      <c r="E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</row>
    <row r="626" spans="1:19" ht="14.25" customHeight="1" x14ac:dyDescent="0.55000000000000004">
      <c r="A626" s="13"/>
      <c r="B626" s="13"/>
      <c r="C626" s="13"/>
      <c r="D626" s="13"/>
      <c r="E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</row>
    <row r="627" spans="1:19" ht="14.25" customHeight="1" x14ac:dyDescent="0.55000000000000004">
      <c r="A627" s="13"/>
      <c r="B627" s="13"/>
      <c r="C627" s="13"/>
      <c r="D627" s="13"/>
      <c r="E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</row>
    <row r="628" spans="1:19" ht="14.25" customHeight="1" x14ac:dyDescent="0.55000000000000004">
      <c r="A628" s="13"/>
      <c r="B628" s="13"/>
      <c r="C628" s="13"/>
      <c r="D628" s="13"/>
      <c r="E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</row>
    <row r="629" spans="1:19" ht="14.25" customHeight="1" x14ac:dyDescent="0.55000000000000004">
      <c r="A629" s="13"/>
      <c r="B629" s="13"/>
      <c r="C629" s="13"/>
      <c r="D629" s="13"/>
      <c r="E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</row>
    <row r="630" spans="1:19" ht="14.25" customHeight="1" x14ac:dyDescent="0.55000000000000004">
      <c r="A630" s="13"/>
      <c r="B630" s="13"/>
      <c r="C630" s="13"/>
      <c r="D630" s="13"/>
      <c r="E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</row>
    <row r="631" spans="1:19" ht="14.25" customHeight="1" x14ac:dyDescent="0.55000000000000004">
      <c r="A631" s="13"/>
      <c r="B631" s="13"/>
      <c r="C631" s="13"/>
      <c r="D631" s="13"/>
      <c r="E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</row>
    <row r="632" spans="1:19" ht="14.25" customHeight="1" x14ac:dyDescent="0.55000000000000004">
      <c r="A632" s="13"/>
      <c r="B632" s="13"/>
      <c r="C632" s="13"/>
      <c r="D632" s="13"/>
      <c r="E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</row>
    <row r="633" spans="1:19" ht="14.25" customHeight="1" x14ac:dyDescent="0.55000000000000004">
      <c r="A633" s="13"/>
      <c r="B633" s="13"/>
      <c r="C633" s="13"/>
      <c r="D633" s="13"/>
      <c r="E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</row>
    <row r="634" spans="1:19" ht="14.25" customHeight="1" x14ac:dyDescent="0.55000000000000004">
      <c r="A634" s="13"/>
      <c r="B634" s="13"/>
      <c r="C634" s="13"/>
      <c r="D634" s="13"/>
      <c r="E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</row>
    <row r="635" spans="1:19" ht="14.25" customHeight="1" x14ac:dyDescent="0.55000000000000004">
      <c r="A635" s="13"/>
      <c r="B635" s="13"/>
      <c r="C635" s="13"/>
      <c r="D635" s="13"/>
      <c r="E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</row>
    <row r="636" spans="1:19" ht="14.25" customHeight="1" x14ac:dyDescent="0.55000000000000004">
      <c r="A636" s="13"/>
      <c r="B636" s="13"/>
      <c r="C636" s="13"/>
      <c r="D636" s="13"/>
      <c r="E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</row>
    <row r="637" spans="1:19" ht="14.25" customHeight="1" x14ac:dyDescent="0.55000000000000004">
      <c r="A637" s="13"/>
      <c r="B637" s="13"/>
      <c r="C637" s="13"/>
      <c r="D637" s="13"/>
      <c r="E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</row>
    <row r="638" spans="1:19" ht="14.25" customHeight="1" x14ac:dyDescent="0.55000000000000004">
      <c r="A638" s="13"/>
      <c r="B638" s="13"/>
      <c r="C638" s="13"/>
      <c r="D638" s="13"/>
      <c r="E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</row>
    <row r="639" spans="1:19" ht="14.25" customHeight="1" x14ac:dyDescent="0.55000000000000004">
      <c r="A639" s="13"/>
      <c r="B639" s="13"/>
      <c r="C639" s="13"/>
      <c r="D639" s="13"/>
      <c r="E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</row>
    <row r="640" spans="1:19" ht="14.25" customHeight="1" x14ac:dyDescent="0.55000000000000004">
      <c r="A640" s="13"/>
      <c r="B640" s="13"/>
      <c r="C640" s="13"/>
      <c r="D640" s="13"/>
      <c r="E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</row>
    <row r="641" spans="1:19" ht="14.25" customHeight="1" x14ac:dyDescent="0.55000000000000004">
      <c r="A641" s="13"/>
      <c r="B641" s="13"/>
      <c r="C641" s="13"/>
      <c r="D641" s="13"/>
      <c r="E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</row>
    <row r="642" spans="1:19" ht="14.25" customHeight="1" x14ac:dyDescent="0.55000000000000004">
      <c r="A642" s="13"/>
      <c r="B642" s="13"/>
      <c r="C642" s="13"/>
      <c r="D642" s="13"/>
      <c r="E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</row>
    <row r="643" spans="1:19" ht="14.25" customHeight="1" x14ac:dyDescent="0.55000000000000004">
      <c r="A643" s="13"/>
      <c r="B643" s="13"/>
      <c r="C643" s="13"/>
      <c r="D643" s="13"/>
      <c r="E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</row>
    <row r="644" spans="1:19" ht="14.25" customHeight="1" x14ac:dyDescent="0.55000000000000004">
      <c r="A644" s="13"/>
      <c r="B644" s="13"/>
      <c r="C644" s="13"/>
      <c r="D644" s="13"/>
      <c r="E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</row>
    <row r="645" spans="1:19" ht="14.25" customHeight="1" x14ac:dyDescent="0.55000000000000004">
      <c r="A645" s="13"/>
      <c r="B645" s="13"/>
      <c r="C645" s="13"/>
      <c r="D645" s="13"/>
      <c r="E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</row>
    <row r="646" spans="1:19" ht="14.25" customHeight="1" x14ac:dyDescent="0.55000000000000004">
      <c r="A646" s="13"/>
      <c r="B646" s="13"/>
      <c r="C646" s="13"/>
      <c r="D646" s="13"/>
      <c r="E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</row>
    <row r="647" spans="1:19" ht="14.25" customHeight="1" x14ac:dyDescent="0.55000000000000004">
      <c r="A647" s="13"/>
      <c r="B647" s="13"/>
      <c r="C647" s="13"/>
      <c r="D647" s="13"/>
      <c r="E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</row>
    <row r="648" spans="1:19" ht="14.25" customHeight="1" x14ac:dyDescent="0.55000000000000004">
      <c r="A648" s="13"/>
      <c r="B648" s="13"/>
      <c r="C648" s="13"/>
      <c r="D648" s="13"/>
      <c r="E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</row>
    <row r="649" spans="1:19" ht="14.25" customHeight="1" x14ac:dyDescent="0.55000000000000004">
      <c r="A649" s="13"/>
      <c r="B649" s="13"/>
      <c r="C649" s="13"/>
      <c r="D649" s="13"/>
      <c r="E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</row>
    <row r="650" spans="1:19" ht="14.25" customHeight="1" x14ac:dyDescent="0.55000000000000004">
      <c r="A650" s="13"/>
      <c r="B650" s="13"/>
      <c r="C650" s="13"/>
      <c r="D650" s="13"/>
      <c r="E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</row>
    <row r="651" spans="1:19" ht="14.25" customHeight="1" x14ac:dyDescent="0.55000000000000004">
      <c r="A651" s="13"/>
      <c r="B651" s="13"/>
      <c r="C651" s="13"/>
      <c r="D651" s="13"/>
      <c r="E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</row>
    <row r="652" spans="1:19" ht="14.25" customHeight="1" x14ac:dyDescent="0.55000000000000004">
      <c r="A652" s="13"/>
      <c r="B652" s="13"/>
      <c r="C652" s="13"/>
      <c r="D652" s="13"/>
      <c r="E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</row>
    <row r="653" spans="1:19" ht="14.25" customHeight="1" x14ac:dyDescent="0.55000000000000004">
      <c r="A653" s="13"/>
      <c r="B653" s="13"/>
      <c r="C653" s="13"/>
      <c r="D653" s="13"/>
      <c r="E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</row>
    <row r="654" spans="1:19" ht="14.25" customHeight="1" x14ac:dyDescent="0.55000000000000004">
      <c r="A654" s="13"/>
      <c r="B654" s="13"/>
      <c r="C654" s="13"/>
      <c r="D654" s="13"/>
      <c r="E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</row>
    <row r="655" spans="1:19" ht="14.25" customHeight="1" x14ac:dyDescent="0.55000000000000004">
      <c r="A655" s="13"/>
      <c r="B655" s="13"/>
      <c r="C655" s="13"/>
      <c r="D655" s="13"/>
      <c r="E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</row>
    <row r="656" spans="1:19" ht="14.25" customHeight="1" x14ac:dyDescent="0.55000000000000004">
      <c r="A656" s="13"/>
      <c r="B656" s="13"/>
      <c r="C656" s="13"/>
      <c r="D656" s="13"/>
      <c r="E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</row>
    <row r="657" spans="1:19" ht="14.25" customHeight="1" x14ac:dyDescent="0.55000000000000004">
      <c r="A657" s="13"/>
      <c r="B657" s="13"/>
      <c r="C657" s="13"/>
      <c r="D657" s="13"/>
      <c r="E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</row>
    <row r="658" spans="1:19" ht="14.25" customHeight="1" x14ac:dyDescent="0.55000000000000004">
      <c r="A658" s="13"/>
      <c r="B658" s="13"/>
      <c r="C658" s="13"/>
      <c r="D658" s="13"/>
      <c r="E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</row>
    <row r="659" spans="1:19" ht="14.25" customHeight="1" x14ac:dyDescent="0.55000000000000004">
      <c r="A659" s="13"/>
      <c r="B659" s="13"/>
      <c r="C659" s="13"/>
      <c r="D659" s="13"/>
      <c r="E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</row>
    <row r="660" spans="1:19" ht="14.25" customHeight="1" x14ac:dyDescent="0.55000000000000004">
      <c r="A660" s="13"/>
      <c r="B660" s="13"/>
      <c r="C660" s="13"/>
      <c r="D660" s="13"/>
      <c r="E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</row>
    <row r="661" spans="1:19" ht="14.25" customHeight="1" x14ac:dyDescent="0.55000000000000004">
      <c r="A661" s="13"/>
      <c r="B661" s="13"/>
      <c r="C661" s="13"/>
      <c r="D661" s="13"/>
      <c r="E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</row>
    <row r="662" spans="1:19" ht="14.25" customHeight="1" x14ac:dyDescent="0.55000000000000004">
      <c r="A662" s="13"/>
      <c r="B662" s="13"/>
      <c r="C662" s="13"/>
      <c r="D662" s="13"/>
      <c r="E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</row>
    <row r="663" spans="1:19" ht="14.25" customHeight="1" x14ac:dyDescent="0.55000000000000004">
      <c r="A663" s="13"/>
      <c r="B663" s="13"/>
      <c r="C663" s="13"/>
      <c r="D663" s="13"/>
      <c r="E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</row>
    <row r="664" spans="1:19" ht="14.25" customHeight="1" x14ac:dyDescent="0.55000000000000004">
      <c r="A664" s="13"/>
      <c r="B664" s="13"/>
      <c r="C664" s="13"/>
      <c r="D664" s="13"/>
      <c r="E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</row>
    <row r="665" spans="1:19" ht="14.25" customHeight="1" x14ac:dyDescent="0.55000000000000004">
      <c r="A665" s="13"/>
      <c r="B665" s="13"/>
      <c r="C665" s="13"/>
      <c r="D665" s="13"/>
      <c r="E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</row>
    <row r="666" spans="1:19" ht="14.25" customHeight="1" x14ac:dyDescent="0.55000000000000004">
      <c r="A666" s="13"/>
      <c r="B666" s="13"/>
      <c r="C666" s="13"/>
      <c r="D666" s="13"/>
      <c r="E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</row>
    <row r="667" spans="1:19" ht="14.25" customHeight="1" x14ac:dyDescent="0.55000000000000004">
      <c r="A667" s="13"/>
      <c r="B667" s="13"/>
      <c r="C667" s="13"/>
      <c r="D667" s="13"/>
      <c r="E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</row>
    <row r="668" spans="1:19" ht="14.25" customHeight="1" x14ac:dyDescent="0.55000000000000004">
      <c r="A668" s="13"/>
      <c r="B668" s="13"/>
      <c r="C668" s="13"/>
      <c r="D668" s="13"/>
      <c r="E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</row>
    <row r="669" spans="1:19" ht="14.25" customHeight="1" x14ac:dyDescent="0.55000000000000004">
      <c r="A669" s="13"/>
      <c r="B669" s="13"/>
      <c r="C669" s="13"/>
      <c r="D669" s="13"/>
      <c r="E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</row>
    <row r="670" spans="1:19" ht="14.25" customHeight="1" x14ac:dyDescent="0.55000000000000004">
      <c r="A670" s="13"/>
      <c r="B670" s="13"/>
      <c r="C670" s="13"/>
      <c r="D670" s="13"/>
      <c r="E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</row>
    <row r="671" spans="1:19" ht="14.25" customHeight="1" x14ac:dyDescent="0.55000000000000004">
      <c r="A671" s="13"/>
      <c r="B671" s="13"/>
      <c r="C671" s="13"/>
      <c r="D671" s="13"/>
      <c r="E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</row>
    <row r="672" spans="1:19" ht="14.25" customHeight="1" x14ac:dyDescent="0.55000000000000004">
      <c r="A672" s="13"/>
      <c r="B672" s="13"/>
      <c r="C672" s="13"/>
      <c r="D672" s="13"/>
      <c r="E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</row>
    <row r="673" spans="1:19" ht="14.25" customHeight="1" x14ac:dyDescent="0.55000000000000004">
      <c r="A673" s="13"/>
      <c r="B673" s="13"/>
      <c r="C673" s="13"/>
      <c r="D673" s="13"/>
      <c r="E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</row>
    <row r="674" spans="1:19" ht="14.25" customHeight="1" x14ac:dyDescent="0.55000000000000004">
      <c r="A674" s="13"/>
      <c r="B674" s="13"/>
      <c r="C674" s="13"/>
      <c r="D674" s="13"/>
      <c r="E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</row>
    <row r="675" spans="1:19" ht="14.25" customHeight="1" x14ac:dyDescent="0.55000000000000004">
      <c r="A675" s="13"/>
      <c r="B675" s="13"/>
      <c r="C675" s="13"/>
      <c r="D675" s="13"/>
      <c r="E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</row>
    <row r="676" spans="1:19" ht="14.25" customHeight="1" x14ac:dyDescent="0.55000000000000004">
      <c r="A676" s="13"/>
      <c r="B676" s="13"/>
      <c r="C676" s="13"/>
      <c r="D676" s="13"/>
      <c r="E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</row>
    <row r="677" spans="1:19" ht="14.25" customHeight="1" x14ac:dyDescent="0.55000000000000004">
      <c r="A677" s="13"/>
      <c r="B677" s="13"/>
      <c r="C677" s="13"/>
      <c r="D677" s="13"/>
      <c r="E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</row>
    <row r="678" spans="1:19" ht="14.25" customHeight="1" x14ac:dyDescent="0.55000000000000004">
      <c r="A678" s="13"/>
      <c r="B678" s="13"/>
      <c r="C678" s="13"/>
      <c r="D678" s="13"/>
      <c r="E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</row>
    <row r="679" spans="1:19" ht="14.25" customHeight="1" x14ac:dyDescent="0.55000000000000004">
      <c r="A679" s="13"/>
      <c r="B679" s="13"/>
      <c r="C679" s="13"/>
      <c r="D679" s="13"/>
      <c r="E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</row>
    <row r="680" spans="1:19" ht="14.25" customHeight="1" x14ac:dyDescent="0.55000000000000004">
      <c r="A680" s="13"/>
      <c r="B680" s="13"/>
      <c r="C680" s="13"/>
      <c r="D680" s="13"/>
      <c r="E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</row>
    <row r="681" spans="1:19" ht="14.25" customHeight="1" x14ac:dyDescent="0.55000000000000004">
      <c r="A681" s="13"/>
      <c r="B681" s="13"/>
      <c r="C681" s="13"/>
      <c r="D681" s="13"/>
      <c r="E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</row>
    <row r="682" spans="1:19" ht="14.25" customHeight="1" x14ac:dyDescent="0.55000000000000004">
      <c r="A682" s="13"/>
      <c r="B682" s="13"/>
      <c r="C682" s="13"/>
      <c r="D682" s="13"/>
      <c r="E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</row>
    <row r="683" spans="1:19" ht="14.25" customHeight="1" x14ac:dyDescent="0.55000000000000004">
      <c r="A683" s="13"/>
      <c r="B683" s="13"/>
      <c r="C683" s="13"/>
      <c r="D683" s="13"/>
      <c r="E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</row>
    <row r="684" spans="1:19" ht="14.25" customHeight="1" x14ac:dyDescent="0.55000000000000004">
      <c r="A684" s="13"/>
      <c r="B684" s="13"/>
      <c r="C684" s="13"/>
      <c r="D684" s="13"/>
      <c r="E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</row>
    <row r="685" spans="1:19" ht="14.25" customHeight="1" x14ac:dyDescent="0.55000000000000004">
      <c r="A685" s="13"/>
      <c r="B685" s="13"/>
      <c r="C685" s="13"/>
      <c r="D685" s="13"/>
      <c r="E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</row>
    <row r="686" spans="1:19" ht="14.25" customHeight="1" x14ac:dyDescent="0.55000000000000004">
      <c r="A686" s="13"/>
      <c r="B686" s="13"/>
      <c r="C686" s="13"/>
      <c r="D686" s="13"/>
      <c r="E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</row>
    <row r="687" spans="1:19" ht="14.25" customHeight="1" x14ac:dyDescent="0.55000000000000004">
      <c r="A687" s="13"/>
      <c r="B687" s="13"/>
      <c r="C687" s="13"/>
      <c r="D687" s="13"/>
      <c r="E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</row>
    <row r="688" spans="1:19" ht="14.25" customHeight="1" x14ac:dyDescent="0.55000000000000004">
      <c r="A688" s="13"/>
      <c r="B688" s="13"/>
      <c r="C688" s="13"/>
      <c r="D688" s="13"/>
      <c r="E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</row>
    <row r="689" spans="1:19" ht="14.25" customHeight="1" x14ac:dyDescent="0.55000000000000004">
      <c r="A689" s="13"/>
      <c r="B689" s="13"/>
      <c r="C689" s="13"/>
      <c r="D689" s="13"/>
      <c r="E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</row>
    <row r="690" spans="1:19" ht="14.25" customHeight="1" x14ac:dyDescent="0.55000000000000004">
      <c r="A690" s="13"/>
      <c r="B690" s="13"/>
      <c r="C690" s="13"/>
      <c r="D690" s="13"/>
      <c r="E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</row>
    <row r="691" spans="1:19" ht="14.25" customHeight="1" x14ac:dyDescent="0.55000000000000004">
      <c r="A691" s="13"/>
      <c r="B691" s="13"/>
      <c r="C691" s="13"/>
      <c r="D691" s="13"/>
      <c r="E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</row>
    <row r="692" spans="1:19" ht="14.25" customHeight="1" x14ac:dyDescent="0.55000000000000004">
      <c r="A692" s="13"/>
      <c r="B692" s="13"/>
      <c r="C692" s="13"/>
      <c r="D692" s="13"/>
      <c r="E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</row>
    <row r="693" spans="1:19" ht="14.25" customHeight="1" x14ac:dyDescent="0.55000000000000004">
      <c r="A693" s="13"/>
      <c r="B693" s="13"/>
      <c r="C693" s="13"/>
      <c r="D693" s="13"/>
      <c r="E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</row>
    <row r="694" spans="1:19" ht="14.25" customHeight="1" x14ac:dyDescent="0.55000000000000004">
      <c r="A694" s="13"/>
      <c r="B694" s="13"/>
      <c r="C694" s="13"/>
      <c r="D694" s="13"/>
      <c r="E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</row>
    <row r="695" spans="1:19" ht="14.25" customHeight="1" x14ac:dyDescent="0.55000000000000004">
      <c r="A695" s="13"/>
      <c r="B695" s="13"/>
      <c r="C695" s="13"/>
      <c r="D695" s="13"/>
      <c r="E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</row>
    <row r="696" spans="1:19" ht="14.25" customHeight="1" x14ac:dyDescent="0.55000000000000004">
      <c r="A696" s="13"/>
      <c r="B696" s="13"/>
      <c r="C696" s="13"/>
      <c r="D696" s="13"/>
      <c r="E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</row>
    <row r="697" spans="1:19" ht="14.25" customHeight="1" x14ac:dyDescent="0.55000000000000004">
      <c r="A697" s="13"/>
      <c r="B697" s="13"/>
      <c r="C697" s="13"/>
      <c r="D697" s="13"/>
      <c r="E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</row>
    <row r="698" spans="1:19" ht="14.25" customHeight="1" x14ac:dyDescent="0.55000000000000004">
      <c r="A698" s="13"/>
      <c r="B698" s="13"/>
      <c r="C698" s="13"/>
      <c r="D698" s="13"/>
      <c r="E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</row>
    <row r="699" spans="1:19" ht="14.25" customHeight="1" x14ac:dyDescent="0.55000000000000004">
      <c r="A699" s="13"/>
      <c r="B699" s="13"/>
      <c r="C699" s="13"/>
      <c r="D699" s="13"/>
      <c r="E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</row>
    <row r="700" spans="1:19" ht="14.25" customHeight="1" x14ac:dyDescent="0.55000000000000004">
      <c r="A700" s="13"/>
      <c r="B700" s="13"/>
      <c r="C700" s="13"/>
      <c r="D700" s="13"/>
      <c r="E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</row>
    <row r="701" spans="1:19" ht="14.25" customHeight="1" x14ac:dyDescent="0.55000000000000004">
      <c r="A701" s="13"/>
      <c r="B701" s="13"/>
      <c r="C701" s="13"/>
      <c r="D701" s="13"/>
      <c r="E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</row>
    <row r="702" spans="1:19" ht="14.25" customHeight="1" x14ac:dyDescent="0.55000000000000004">
      <c r="A702" s="13"/>
      <c r="B702" s="13"/>
      <c r="C702" s="13"/>
      <c r="D702" s="13"/>
      <c r="E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</row>
    <row r="703" spans="1:19" ht="14.25" customHeight="1" x14ac:dyDescent="0.55000000000000004">
      <c r="A703" s="13"/>
      <c r="B703" s="13"/>
      <c r="C703" s="13"/>
      <c r="D703" s="13"/>
      <c r="E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</row>
    <row r="704" spans="1:19" ht="14.25" customHeight="1" x14ac:dyDescent="0.55000000000000004">
      <c r="A704" s="13"/>
      <c r="B704" s="13"/>
      <c r="C704" s="13"/>
      <c r="D704" s="13"/>
      <c r="E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</row>
    <row r="705" spans="1:19" ht="14.25" customHeight="1" x14ac:dyDescent="0.55000000000000004">
      <c r="A705" s="13"/>
      <c r="B705" s="13"/>
      <c r="C705" s="13"/>
      <c r="D705" s="13"/>
      <c r="E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</row>
    <row r="706" spans="1:19" ht="14.25" customHeight="1" x14ac:dyDescent="0.55000000000000004">
      <c r="A706" s="13"/>
      <c r="B706" s="13"/>
      <c r="C706" s="13"/>
      <c r="D706" s="13"/>
      <c r="E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</row>
    <row r="707" spans="1:19" ht="14.25" customHeight="1" x14ac:dyDescent="0.55000000000000004">
      <c r="A707" s="13"/>
      <c r="B707" s="13"/>
      <c r="C707" s="13"/>
      <c r="D707" s="13"/>
      <c r="E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</row>
    <row r="708" spans="1:19" ht="14.25" customHeight="1" x14ac:dyDescent="0.55000000000000004">
      <c r="A708" s="13"/>
      <c r="B708" s="13"/>
      <c r="C708" s="13"/>
      <c r="D708" s="13"/>
      <c r="E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</row>
    <row r="709" spans="1:19" ht="14.25" customHeight="1" x14ac:dyDescent="0.55000000000000004">
      <c r="A709" s="13"/>
      <c r="B709" s="13"/>
      <c r="C709" s="13"/>
      <c r="D709" s="13"/>
      <c r="E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</row>
    <row r="710" spans="1:19" ht="14.25" customHeight="1" x14ac:dyDescent="0.55000000000000004">
      <c r="A710" s="13"/>
      <c r="B710" s="13"/>
      <c r="C710" s="13"/>
      <c r="D710" s="13"/>
      <c r="E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</row>
    <row r="711" spans="1:19" ht="14.25" customHeight="1" x14ac:dyDescent="0.55000000000000004">
      <c r="A711" s="13"/>
      <c r="B711" s="13"/>
      <c r="C711" s="13"/>
      <c r="D711" s="13"/>
      <c r="E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</row>
    <row r="712" spans="1:19" ht="14.25" customHeight="1" x14ac:dyDescent="0.55000000000000004">
      <c r="A712" s="13"/>
      <c r="B712" s="13"/>
      <c r="C712" s="13"/>
      <c r="D712" s="13"/>
      <c r="E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</row>
    <row r="713" spans="1:19" ht="14.25" customHeight="1" x14ac:dyDescent="0.55000000000000004">
      <c r="A713" s="13"/>
      <c r="B713" s="13"/>
      <c r="C713" s="13"/>
      <c r="D713" s="13"/>
      <c r="E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</row>
    <row r="714" spans="1:19" ht="14.25" customHeight="1" x14ac:dyDescent="0.55000000000000004">
      <c r="A714" s="13"/>
      <c r="B714" s="13"/>
      <c r="C714" s="13"/>
      <c r="D714" s="13"/>
      <c r="E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</row>
    <row r="715" spans="1:19" ht="14.25" customHeight="1" x14ac:dyDescent="0.55000000000000004">
      <c r="A715" s="13"/>
      <c r="B715" s="13"/>
      <c r="C715" s="13"/>
      <c r="D715" s="13"/>
      <c r="E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</row>
    <row r="716" spans="1:19" ht="14.25" customHeight="1" x14ac:dyDescent="0.55000000000000004">
      <c r="A716" s="13"/>
      <c r="B716" s="13"/>
      <c r="C716" s="13"/>
      <c r="D716" s="13"/>
      <c r="E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</row>
    <row r="717" spans="1:19" ht="14.25" customHeight="1" x14ac:dyDescent="0.55000000000000004">
      <c r="A717" s="13"/>
      <c r="B717" s="13"/>
      <c r="C717" s="13"/>
      <c r="D717" s="13"/>
      <c r="E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</row>
    <row r="718" spans="1:19" ht="14.25" customHeight="1" x14ac:dyDescent="0.55000000000000004">
      <c r="A718" s="13"/>
      <c r="B718" s="13"/>
      <c r="C718" s="13"/>
      <c r="D718" s="13"/>
      <c r="E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</row>
    <row r="719" spans="1:19" ht="14.25" customHeight="1" x14ac:dyDescent="0.55000000000000004">
      <c r="A719" s="13"/>
      <c r="B719" s="13"/>
      <c r="C719" s="13"/>
      <c r="D719" s="13"/>
      <c r="E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</row>
    <row r="720" spans="1:19" ht="14.25" customHeight="1" x14ac:dyDescent="0.55000000000000004">
      <c r="A720" s="13"/>
      <c r="B720" s="13"/>
      <c r="C720" s="13"/>
      <c r="D720" s="13"/>
      <c r="E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</row>
    <row r="721" spans="1:19" ht="14.25" customHeight="1" x14ac:dyDescent="0.55000000000000004">
      <c r="A721" s="13"/>
      <c r="B721" s="13"/>
      <c r="C721" s="13"/>
      <c r="D721" s="13"/>
      <c r="E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</row>
    <row r="722" spans="1:19" ht="14.25" customHeight="1" x14ac:dyDescent="0.55000000000000004">
      <c r="A722" s="13"/>
      <c r="B722" s="13"/>
      <c r="C722" s="13"/>
      <c r="D722" s="13"/>
      <c r="E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</row>
    <row r="723" spans="1:19" ht="14.25" customHeight="1" x14ac:dyDescent="0.55000000000000004">
      <c r="A723" s="13"/>
      <c r="B723" s="13"/>
      <c r="C723" s="13"/>
      <c r="D723" s="13"/>
      <c r="E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</row>
    <row r="724" spans="1:19" ht="14.25" customHeight="1" x14ac:dyDescent="0.55000000000000004">
      <c r="A724" s="13"/>
      <c r="B724" s="13"/>
      <c r="C724" s="13"/>
      <c r="D724" s="13"/>
      <c r="E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</row>
    <row r="725" spans="1:19" ht="14.25" customHeight="1" x14ac:dyDescent="0.55000000000000004">
      <c r="A725" s="13"/>
      <c r="B725" s="13"/>
      <c r="C725" s="13"/>
      <c r="D725" s="13"/>
      <c r="E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</row>
    <row r="726" spans="1:19" ht="14.25" customHeight="1" x14ac:dyDescent="0.55000000000000004">
      <c r="A726" s="13"/>
      <c r="B726" s="13"/>
      <c r="C726" s="13"/>
      <c r="D726" s="13"/>
      <c r="E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</row>
    <row r="727" spans="1:19" ht="14.25" customHeight="1" x14ac:dyDescent="0.55000000000000004">
      <c r="A727" s="13"/>
      <c r="B727" s="13"/>
      <c r="C727" s="13"/>
      <c r="D727" s="13"/>
      <c r="E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</row>
    <row r="728" spans="1:19" ht="14.25" customHeight="1" x14ac:dyDescent="0.55000000000000004">
      <c r="A728" s="13"/>
      <c r="B728" s="13"/>
      <c r="C728" s="13"/>
      <c r="D728" s="13"/>
      <c r="E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</row>
    <row r="729" spans="1:19" ht="14.25" customHeight="1" x14ac:dyDescent="0.55000000000000004">
      <c r="A729" s="13"/>
      <c r="B729" s="13"/>
      <c r="C729" s="13"/>
      <c r="D729" s="13"/>
      <c r="E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</row>
    <row r="730" spans="1:19" ht="14.25" customHeight="1" x14ac:dyDescent="0.55000000000000004">
      <c r="A730" s="13"/>
      <c r="B730" s="13"/>
      <c r="C730" s="13"/>
      <c r="D730" s="13"/>
      <c r="E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</row>
    <row r="731" spans="1:19" ht="14.25" customHeight="1" x14ac:dyDescent="0.55000000000000004">
      <c r="A731" s="13"/>
      <c r="B731" s="13"/>
      <c r="C731" s="13"/>
      <c r="D731" s="13"/>
      <c r="E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</row>
    <row r="732" spans="1:19" ht="14.25" customHeight="1" x14ac:dyDescent="0.55000000000000004">
      <c r="A732" s="13"/>
      <c r="B732" s="13"/>
      <c r="C732" s="13"/>
      <c r="D732" s="13"/>
      <c r="E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</row>
    <row r="733" spans="1:19" ht="14.25" customHeight="1" x14ac:dyDescent="0.55000000000000004">
      <c r="A733" s="13"/>
      <c r="B733" s="13"/>
      <c r="C733" s="13"/>
      <c r="D733" s="13"/>
      <c r="E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</row>
    <row r="734" spans="1:19" ht="14.25" customHeight="1" x14ac:dyDescent="0.55000000000000004">
      <c r="A734" s="13"/>
      <c r="B734" s="13"/>
      <c r="C734" s="13"/>
      <c r="D734" s="13"/>
      <c r="E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</row>
    <row r="735" spans="1:19" ht="14.25" customHeight="1" x14ac:dyDescent="0.55000000000000004">
      <c r="A735" s="13"/>
      <c r="B735" s="13"/>
      <c r="C735" s="13"/>
      <c r="D735" s="13"/>
      <c r="E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</row>
    <row r="736" spans="1:19" ht="14.25" customHeight="1" x14ac:dyDescent="0.55000000000000004">
      <c r="A736" s="13"/>
      <c r="B736" s="13"/>
      <c r="C736" s="13"/>
      <c r="D736" s="13"/>
      <c r="E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</row>
    <row r="737" spans="1:19" ht="14.25" customHeight="1" x14ac:dyDescent="0.55000000000000004">
      <c r="A737" s="13"/>
      <c r="B737" s="13"/>
      <c r="C737" s="13"/>
      <c r="D737" s="13"/>
      <c r="E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</row>
    <row r="738" spans="1:19" ht="14.25" customHeight="1" x14ac:dyDescent="0.55000000000000004">
      <c r="A738" s="13"/>
      <c r="B738" s="13"/>
      <c r="C738" s="13"/>
      <c r="D738" s="13"/>
      <c r="E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</row>
    <row r="739" spans="1:19" ht="14.25" customHeight="1" x14ac:dyDescent="0.55000000000000004">
      <c r="A739" s="13"/>
      <c r="B739" s="13"/>
      <c r="C739" s="13"/>
      <c r="D739" s="13"/>
      <c r="E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</row>
    <row r="740" spans="1:19" ht="14.25" customHeight="1" x14ac:dyDescent="0.55000000000000004">
      <c r="A740" s="13"/>
      <c r="B740" s="13"/>
      <c r="C740" s="13"/>
      <c r="D740" s="13"/>
      <c r="E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</row>
    <row r="741" spans="1:19" ht="14.25" customHeight="1" x14ac:dyDescent="0.55000000000000004">
      <c r="A741" s="13"/>
      <c r="B741" s="13"/>
      <c r="C741" s="13"/>
      <c r="D741" s="13"/>
      <c r="E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</row>
    <row r="742" spans="1:19" ht="14.25" customHeight="1" x14ac:dyDescent="0.55000000000000004">
      <c r="A742" s="13"/>
      <c r="B742" s="13"/>
      <c r="C742" s="13"/>
      <c r="D742" s="13"/>
      <c r="E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</row>
    <row r="743" spans="1:19" ht="14.25" customHeight="1" x14ac:dyDescent="0.55000000000000004">
      <c r="A743" s="13"/>
      <c r="B743" s="13"/>
      <c r="C743" s="13"/>
      <c r="D743" s="13"/>
      <c r="E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</row>
    <row r="744" spans="1:19" ht="14.25" customHeight="1" x14ac:dyDescent="0.55000000000000004">
      <c r="A744" s="13"/>
      <c r="B744" s="13"/>
      <c r="C744" s="13"/>
      <c r="D744" s="13"/>
      <c r="E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</row>
    <row r="745" spans="1:19" ht="14.25" customHeight="1" x14ac:dyDescent="0.55000000000000004">
      <c r="A745" s="13"/>
      <c r="B745" s="13"/>
      <c r="C745" s="13"/>
      <c r="D745" s="13"/>
      <c r="E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</row>
    <row r="746" spans="1:19" ht="14.25" customHeight="1" x14ac:dyDescent="0.55000000000000004">
      <c r="A746" s="13"/>
      <c r="B746" s="13"/>
      <c r="C746" s="13"/>
      <c r="D746" s="13"/>
      <c r="E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</row>
    <row r="747" spans="1:19" ht="14.25" customHeight="1" x14ac:dyDescent="0.55000000000000004">
      <c r="A747" s="13"/>
      <c r="B747" s="13"/>
      <c r="C747" s="13"/>
      <c r="D747" s="13"/>
      <c r="E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</row>
    <row r="748" spans="1:19" ht="14.25" customHeight="1" x14ac:dyDescent="0.55000000000000004">
      <c r="A748" s="13"/>
      <c r="B748" s="13"/>
      <c r="C748" s="13"/>
      <c r="D748" s="13"/>
      <c r="E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</row>
    <row r="749" spans="1:19" ht="14.25" customHeight="1" x14ac:dyDescent="0.55000000000000004">
      <c r="A749" s="13"/>
      <c r="B749" s="13"/>
      <c r="C749" s="13"/>
      <c r="D749" s="13"/>
      <c r="E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</row>
    <row r="750" spans="1:19" ht="14.25" customHeight="1" x14ac:dyDescent="0.55000000000000004">
      <c r="A750" s="13"/>
      <c r="B750" s="13"/>
      <c r="C750" s="13"/>
      <c r="D750" s="13"/>
      <c r="E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</row>
    <row r="751" spans="1:19" ht="14.25" customHeight="1" x14ac:dyDescent="0.55000000000000004">
      <c r="A751" s="13"/>
      <c r="B751" s="13"/>
      <c r="C751" s="13"/>
      <c r="D751" s="13"/>
      <c r="E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</row>
    <row r="752" spans="1:19" ht="14.25" customHeight="1" x14ac:dyDescent="0.55000000000000004">
      <c r="A752" s="13"/>
      <c r="B752" s="13"/>
      <c r="C752" s="13"/>
      <c r="D752" s="13"/>
      <c r="E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</row>
    <row r="753" spans="1:19" ht="14.25" customHeight="1" x14ac:dyDescent="0.55000000000000004">
      <c r="A753" s="13"/>
      <c r="B753" s="13"/>
      <c r="C753" s="13"/>
      <c r="D753" s="13"/>
      <c r="E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</row>
    <row r="754" spans="1:19" ht="14.25" customHeight="1" x14ac:dyDescent="0.55000000000000004">
      <c r="A754" s="13"/>
      <c r="B754" s="13"/>
      <c r="C754" s="13"/>
      <c r="D754" s="13"/>
      <c r="E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</row>
    <row r="755" spans="1:19" ht="14.25" customHeight="1" x14ac:dyDescent="0.55000000000000004">
      <c r="A755" s="13"/>
      <c r="B755" s="13"/>
      <c r="C755" s="13"/>
      <c r="D755" s="13"/>
      <c r="E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</row>
    <row r="756" spans="1:19" ht="14.25" customHeight="1" x14ac:dyDescent="0.55000000000000004">
      <c r="A756" s="13"/>
      <c r="B756" s="13"/>
      <c r="C756" s="13"/>
      <c r="D756" s="13"/>
      <c r="E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</row>
    <row r="757" spans="1:19" ht="14.25" customHeight="1" x14ac:dyDescent="0.55000000000000004">
      <c r="A757" s="13"/>
      <c r="B757" s="13"/>
      <c r="C757" s="13"/>
      <c r="D757" s="13"/>
      <c r="E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</row>
    <row r="758" spans="1:19" ht="14.25" customHeight="1" x14ac:dyDescent="0.55000000000000004">
      <c r="A758" s="13"/>
      <c r="B758" s="13"/>
      <c r="C758" s="13"/>
      <c r="D758" s="13"/>
      <c r="E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</row>
    <row r="759" spans="1:19" ht="14.25" customHeight="1" x14ac:dyDescent="0.55000000000000004">
      <c r="A759" s="13"/>
      <c r="B759" s="13"/>
      <c r="C759" s="13"/>
      <c r="D759" s="13"/>
      <c r="E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</row>
    <row r="760" spans="1:19" ht="14.25" customHeight="1" x14ac:dyDescent="0.55000000000000004">
      <c r="A760" s="13"/>
      <c r="B760" s="13"/>
      <c r="C760" s="13"/>
      <c r="D760" s="13"/>
      <c r="E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</row>
    <row r="761" spans="1:19" ht="14.25" customHeight="1" x14ac:dyDescent="0.55000000000000004">
      <c r="A761" s="13"/>
      <c r="B761" s="13"/>
      <c r="C761" s="13"/>
      <c r="D761" s="13"/>
      <c r="E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</row>
    <row r="762" spans="1:19" ht="14.25" customHeight="1" x14ac:dyDescent="0.55000000000000004">
      <c r="A762" s="13"/>
      <c r="B762" s="13"/>
      <c r="C762" s="13"/>
      <c r="D762" s="13"/>
      <c r="E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</row>
    <row r="763" spans="1:19" ht="14.25" customHeight="1" x14ac:dyDescent="0.55000000000000004">
      <c r="A763" s="13"/>
      <c r="B763" s="13"/>
      <c r="C763" s="13"/>
      <c r="D763" s="13"/>
      <c r="E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</row>
    <row r="764" spans="1:19" ht="14.25" customHeight="1" x14ac:dyDescent="0.55000000000000004">
      <c r="A764" s="13"/>
      <c r="B764" s="13"/>
      <c r="C764" s="13"/>
      <c r="D764" s="13"/>
      <c r="E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</row>
    <row r="765" spans="1:19" ht="14.25" customHeight="1" x14ac:dyDescent="0.55000000000000004">
      <c r="A765" s="13"/>
      <c r="B765" s="13"/>
      <c r="C765" s="13"/>
      <c r="D765" s="13"/>
      <c r="E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</row>
    <row r="766" spans="1:19" ht="14.25" customHeight="1" x14ac:dyDescent="0.55000000000000004">
      <c r="A766" s="13"/>
      <c r="B766" s="13"/>
      <c r="C766" s="13"/>
      <c r="D766" s="13"/>
      <c r="E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</row>
    <row r="767" spans="1:19" ht="14.25" customHeight="1" x14ac:dyDescent="0.55000000000000004">
      <c r="A767" s="13"/>
      <c r="B767" s="13"/>
      <c r="C767" s="13"/>
      <c r="D767" s="13"/>
      <c r="E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</row>
    <row r="768" spans="1:19" ht="14.25" customHeight="1" x14ac:dyDescent="0.55000000000000004">
      <c r="A768" s="13"/>
      <c r="B768" s="13"/>
      <c r="C768" s="13"/>
      <c r="D768" s="13"/>
      <c r="E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</row>
    <row r="769" spans="1:19" ht="14.25" customHeight="1" x14ac:dyDescent="0.55000000000000004">
      <c r="A769" s="13"/>
      <c r="B769" s="13"/>
      <c r="C769" s="13"/>
      <c r="D769" s="13"/>
      <c r="E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</row>
    <row r="770" spans="1:19" ht="14.25" customHeight="1" x14ac:dyDescent="0.55000000000000004">
      <c r="A770" s="13"/>
      <c r="B770" s="13"/>
      <c r="C770" s="13"/>
      <c r="D770" s="13"/>
      <c r="E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</row>
    <row r="771" spans="1:19" ht="14.25" customHeight="1" x14ac:dyDescent="0.55000000000000004">
      <c r="A771" s="13"/>
      <c r="B771" s="13"/>
      <c r="C771" s="13"/>
      <c r="D771" s="13"/>
      <c r="E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</row>
    <row r="772" spans="1:19" ht="14.25" customHeight="1" x14ac:dyDescent="0.55000000000000004">
      <c r="A772" s="13"/>
      <c r="B772" s="13"/>
      <c r="C772" s="13"/>
      <c r="D772" s="13"/>
      <c r="E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</row>
    <row r="773" spans="1:19" ht="14.25" customHeight="1" x14ac:dyDescent="0.55000000000000004">
      <c r="A773" s="13"/>
      <c r="B773" s="13"/>
      <c r="C773" s="13"/>
      <c r="D773" s="13"/>
      <c r="E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</row>
    <row r="774" spans="1:19" ht="14.25" customHeight="1" x14ac:dyDescent="0.55000000000000004">
      <c r="A774" s="13"/>
      <c r="B774" s="13"/>
      <c r="C774" s="13"/>
      <c r="D774" s="13"/>
      <c r="E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</row>
    <row r="775" spans="1:19" ht="14.25" customHeight="1" x14ac:dyDescent="0.55000000000000004">
      <c r="A775" s="13"/>
      <c r="B775" s="13"/>
      <c r="C775" s="13"/>
      <c r="D775" s="13"/>
      <c r="E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</row>
    <row r="776" spans="1:19" ht="14.25" customHeight="1" x14ac:dyDescent="0.55000000000000004">
      <c r="A776" s="13"/>
      <c r="B776" s="13"/>
      <c r="C776" s="13"/>
      <c r="D776" s="13"/>
      <c r="E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</row>
    <row r="777" spans="1:19" ht="14.25" customHeight="1" x14ac:dyDescent="0.55000000000000004">
      <c r="A777" s="13"/>
      <c r="B777" s="13"/>
      <c r="C777" s="13"/>
      <c r="D777" s="13"/>
      <c r="E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</row>
    <row r="778" spans="1:19" ht="14.25" customHeight="1" x14ac:dyDescent="0.55000000000000004">
      <c r="A778" s="13"/>
      <c r="B778" s="13"/>
      <c r="C778" s="13"/>
      <c r="D778" s="13"/>
      <c r="E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</row>
    <row r="779" spans="1:19" ht="14.25" customHeight="1" x14ac:dyDescent="0.55000000000000004">
      <c r="A779" s="13"/>
      <c r="B779" s="13"/>
      <c r="C779" s="13"/>
      <c r="D779" s="13"/>
      <c r="E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</row>
    <row r="780" spans="1:19" ht="14.25" customHeight="1" x14ac:dyDescent="0.55000000000000004">
      <c r="A780" s="13"/>
      <c r="B780" s="13"/>
      <c r="C780" s="13"/>
      <c r="D780" s="13"/>
      <c r="E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</row>
    <row r="781" spans="1:19" ht="14.25" customHeight="1" x14ac:dyDescent="0.55000000000000004">
      <c r="A781" s="13"/>
      <c r="B781" s="13"/>
      <c r="C781" s="13"/>
      <c r="D781" s="13"/>
      <c r="E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</row>
    <row r="782" spans="1:19" ht="14.25" customHeight="1" x14ac:dyDescent="0.55000000000000004">
      <c r="A782" s="13"/>
      <c r="B782" s="13"/>
      <c r="C782" s="13"/>
      <c r="D782" s="13"/>
      <c r="E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</row>
    <row r="783" spans="1:19" ht="14.25" customHeight="1" x14ac:dyDescent="0.55000000000000004">
      <c r="A783" s="13"/>
      <c r="B783" s="13"/>
      <c r="C783" s="13"/>
      <c r="D783" s="13"/>
      <c r="E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</row>
    <row r="784" spans="1:19" ht="14.25" customHeight="1" x14ac:dyDescent="0.55000000000000004">
      <c r="A784" s="13"/>
      <c r="B784" s="13"/>
      <c r="C784" s="13"/>
      <c r="D784" s="13"/>
      <c r="E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</row>
    <row r="785" spans="1:19" ht="14.25" customHeight="1" x14ac:dyDescent="0.55000000000000004">
      <c r="A785" s="13"/>
      <c r="B785" s="13"/>
      <c r="C785" s="13"/>
      <c r="D785" s="13"/>
      <c r="E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</row>
    <row r="786" spans="1:19" ht="14.25" customHeight="1" x14ac:dyDescent="0.55000000000000004">
      <c r="A786" s="13"/>
      <c r="B786" s="13"/>
      <c r="C786" s="13"/>
      <c r="D786" s="13"/>
      <c r="E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</row>
    <row r="787" spans="1:19" ht="14.25" customHeight="1" x14ac:dyDescent="0.55000000000000004">
      <c r="A787" s="13"/>
      <c r="B787" s="13"/>
      <c r="C787" s="13"/>
      <c r="D787" s="13"/>
      <c r="E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</row>
    <row r="788" spans="1:19" ht="14.25" customHeight="1" x14ac:dyDescent="0.55000000000000004">
      <c r="A788" s="13"/>
      <c r="B788" s="13"/>
      <c r="C788" s="13"/>
      <c r="D788" s="13"/>
      <c r="E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</row>
    <row r="789" spans="1:19" ht="14.25" customHeight="1" x14ac:dyDescent="0.55000000000000004">
      <c r="A789" s="13"/>
      <c r="B789" s="13"/>
      <c r="C789" s="13"/>
      <c r="D789" s="13"/>
      <c r="E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</row>
    <row r="790" spans="1:19" ht="14.25" customHeight="1" x14ac:dyDescent="0.55000000000000004">
      <c r="A790" s="13"/>
      <c r="B790" s="13"/>
      <c r="C790" s="13"/>
      <c r="D790" s="13"/>
      <c r="E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</row>
    <row r="791" spans="1:19" ht="14.25" customHeight="1" x14ac:dyDescent="0.55000000000000004">
      <c r="A791" s="13"/>
      <c r="B791" s="13"/>
      <c r="C791" s="13"/>
      <c r="D791" s="13"/>
      <c r="E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</row>
    <row r="792" spans="1:19" ht="14.25" customHeight="1" x14ac:dyDescent="0.55000000000000004">
      <c r="A792" s="13"/>
      <c r="B792" s="13"/>
      <c r="C792" s="13"/>
      <c r="D792" s="13"/>
      <c r="E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</row>
    <row r="793" spans="1:19" ht="14.25" customHeight="1" x14ac:dyDescent="0.55000000000000004">
      <c r="A793" s="13"/>
      <c r="B793" s="13"/>
      <c r="C793" s="13"/>
      <c r="D793" s="13"/>
      <c r="E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</row>
    <row r="794" spans="1:19" ht="14.25" customHeight="1" x14ac:dyDescent="0.55000000000000004">
      <c r="A794" s="13"/>
      <c r="B794" s="13"/>
      <c r="C794" s="13"/>
      <c r="D794" s="13"/>
      <c r="E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</row>
    <row r="795" spans="1:19" ht="14.25" customHeight="1" x14ac:dyDescent="0.55000000000000004">
      <c r="A795" s="13"/>
      <c r="B795" s="13"/>
      <c r="C795" s="13"/>
      <c r="D795" s="13"/>
      <c r="E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</row>
    <row r="796" spans="1:19" ht="14.25" customHeight="1" x14ac:dyDescent="0.55000000000000004">
      <c r="A796" s="13"/>
      <c r="B796" s="13"/>
      <c r="C796" s="13"/>
      <c r="D796" s="13"/>
      <c r="E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</row>
    <row r="797" spans="1:19" ht="14.25" customHeight="1" x14ac:dyDescent="0.55000000000000004">
      <c r="A797" s="13"/>
      <c r="B797" s="13"/>
      <c r="C797" s="13"/>
      <c r="D797" s="13"/>
      <c r="E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</row>
    <row r="798" spans="1:19" ht="14.25" customHeight="1" x14ac:dyDescent="0.55000000000000004">
      <c r="A798" s="13"/>
      <c r="B798" s="13"/>
      <c r="C798" s="13"/>
      <c r="D798" s="13"/>
      <c r="E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</row>
    <row r="799" spans="1:19" ht="14.25" customHeight="1" x14ac:dyDescent="0.55000000000000004">
      <c r="A799" s="13"/>
      <c r="B799" s="13"/>
      <c r="C799" s="13"/>
      <c r="D799" s="13"/>
      <c r="E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</row>
    <row r="800" spans="1:19" ht="14.25" customHeight="1" x14ac:dyDescent="0.55000000000000004">
      <c r="A800" s="13"/>
      <c r="B800" s="13"/>
      <c r="C800" s="13"/>
      <c r="D800" s="13"/>
      <c r="E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</row>
    <row r="801" spans="1:19" ht="14.25" customHeight="1" x14ac:dyDescent="0.55000000000000004">
      <c r="A801" s="13"/>
      <c r="B801" s="13"/>
      <c r="C801" s="13"/>
      <c r="D801" s="13"/>
      <c r="E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</row>
    <row r="802" spans="1:19" ht="14.25" customHeight="1" x14ac:dyDescent="0.55000000000000004">
      <c r="A802" s="13"/>
      <c r="B802" s="13"/>
      <c r="C802" s="13"/>
      <c r="D802" s="13"/>
      <c r="E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</row>
    <row r="803" spans="1:19" ht="14.25" customHeight="1" x14ac:dyDescent="0.55000000000000004">
      <c r="A803" s="13"/>
      <c r="B803" s="13"/>
      <c r="C803" s="13"/>
      <c r="D803" s="13"/>
      <c r="E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</row>
    <row r="804" spans="1:19" ht="14.25" customHeight="1" x14ac:dyDescent="0.55000000000000004">
      <c r="A804" s="13"/>
      <c r="B804" s="13"/>
      <c r="C804" s="13"/>
      <c r="D804" s="13"/>
      <c r="E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</row>
    <row r="805" spans="1:19" ht="14.25" customHeight="1" x14ac:dyDescent="0.55000000000000004">
      <c r="A805" s="13"/>
      <c r="B805" s="13"/>
      <c r="C805" s="13"/>
      <c r="D805" s="13"/>
      <c r="E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</row>
    <row r="806" spans="1:19" ht="14.25" customHeight="1" x14ac:dyDescent="0.55000000000000004">
      <c r="A806" s="13"/>
      <c r="B806" s="13"/>
      <c r="C806" s="13"/>
      <c r="D806" s="13"/>
      <c r="E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</row>
    <row r="807" spans="1:19" ht="14.25" customHeight="1" x14ac:dyDescent="0.55000000000000004">
      <c r="A807" s="13"/>
      <c r="B807" s="13"/>
      <c r="C807" s="13"/>
      <c r="D807" s="13"/>
      <c r="E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</row>
    <row r="808" spans="1:19" ht="14.25" customHeight="1" x14ac:dyDescent="0.55000000000000004">
      <c r="A808" s="13"/>
      <c r="B808" s="13"/>
      <c r="C808" s="13"/>
      <c r="D808" s="13"/>
      <c r="E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</row>
    <row r="809" spans="1:19" ht="14.25" customHeight="1" x14ac:dyDescent="0.55000000000000004">
      <c r="A809" s="13"/>
      <c r="B809" s="13"/>
      <c r="C809" s="13"/>
      <c r="D809" s="13"/>
      <c r="E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</row>
    <row r="810" spans="1:19" ht="14.25" customHeight="1" x14ac:dyDescent="0.55000000000000004">
      <c r="A810" s="13"/>
      <c r="B810" s="13"/>
      <c r="C810" s="13"/>
      <c r="D810" s="13"/>
      <c r="E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</row>
    <row r="811" spans="1:19" ht="14.25" customHeight="1" x14ac:dyDescent="0.55000000000000004">
      <c r="A811" s="13"/>
      <c r="B811" s="13"/>
      <c r="C811" s="13"/>
      <c r="D811" s="13"/>
      <c r="E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</row>
    <row r="812" spans="1:19" ht="14.25" customHeight="1" x14ac:dyDescent="0.55000000000000004">
      <c r="A812" s="13"/>
      <c r="B812" s="13"/>
      <c r="C812" s="13"/>
      <c r="D812" s="13"/>
      <c r="E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</row>
    <row r="813" spans="1:19" ht="14.25" customHeight="1" x14ac:dyDescent="0.55000000000000004">
      <c r="A813" s="13"/>
      <c r="B813" s="13"/>
      <c r="C813" s="13"/>
      <c r="D813" s="13"/>
      <c r="E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</row>
    <row r="814" spans="1:19" ht="14.25" customHeight="1" x14ac:dyDescent="0.55000000000000004">
      <c r="A814" s="13"/>
      <c r="B814" s="13"/>
      <c r="C814" s="13"/>
      <c r="D814" s="13"/>
      <c r="E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</row>
    <row r="815" spans="1:19" ht="14.25" customHeight="1" x14ac:dyDescent="0.55000000000000004">
      <c r="A815" s="13"/>
      <c r="B815" s="13"/>
      <c r="C815" s="13"/>
      <c r="D815" s="13"/>
      <c r="E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</row>
    <row r="816" spans="1:19" ht="14.25" customHeight="1" x14ac:dyDescent="0.55000000000000004">
      <c r="A816" s="13"/>
      <c r="B816" s="13"/>
      <c r="C816" s="13"/>
      <c r="D816" s="13"/>
      <c r="E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</row>
    <row r="817" spans="1:19" ht="14.25" customHeight="1" x14ac:dyDescent="0.55000000000000004">
      <c r="A817" s="13"/>
      <c r="B817" s="13"/>
      <c r="C817" s="13"/>
      <c r="D817" s="13"/>
      <c r="E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</row>
    <row r="818" spans="1:19" ht="14.25" customHeight="1" x14ac:dyDescent="0.55000000000000004">
      <c r="A818" s="13"/>
      <c r="B818" s="13"/>
      <c r="C818" s="13"/>
      <c r="D818" s="13"/>
      <c r="E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</row>
    <row r="819" spans="1:19" ht="14.25" customHeight="1" x14ac:dyDescent="0.55000000000000004">
      <c r="A819" s="13"/>
      <c r="B819" s="13"/>
      <c r="C819" s="13"/>
      <c r="D819" s="13"/>
      <c r="E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</row>
    <row r="820" spans="1:19" ht="14.25" customHeight="1" x14ac:dyDescent="0.55000000000000004">
      <c r="A820" s="13"/>
      <c r="B820" s="13"/>
      <c r="C820" s="13"/>
      <c r="D820" s="13"/>
      <c r="E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</row>
    <row r="821" spans="1:19" ht="14.25" customHeight="1" x14ac:dyDescent="0.55000000000000004">
      <c r="A821" s="13"/>
      <c r="B821" s="13"/>
      <c r="C821" s="13"/>
      <c r="D821" s="13"/>
      <c r="E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</row>
    <row r="822" spans="1:19" ht="14.25" customHeight="1" x14ac:dyDescent="0.55000000000000004">
      <c r="A822" s="13"/>
      <c r="B822" s="13"/>
      <c r="C822" s="13"/>
      <c r="D822" s="13"/>
      <c r="E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</row>
    <row r="823" spans="1:19" ht="14.25" customHeight="1" x14ac:dyDescent="0.55000000000000004">
      <c r="A823" s="13"/>
      <c r="B823" s="13"/>
      <c r="C823" s="13"/>
      <c r="D823" s="13"/>
      <c r="E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</row>
    <row r="824" spans="1:19" ht="14.25" customHeight="1" x14ac:dyDescent="0.55000000000000004">
      <c r="A824" s="13"/>
      <c r="B824" s="13"/>
      <c r="C824" s="13"/>
      <c r="D824" s="13"/>
      <c r="E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</row>
    <row r="825" spans="1:19" ht="14.25" customHeight="1" x14ac:dyDescent="0.55000000000000004">
      <c r="A825" s="13"/>
      <c r="B825" s="13"/>
      <c r="C825" s="13"/>
      <c r="D825" s="13"/>
      <c r="E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</row>
    <row r="826" spans="1:19" ht="14.25" customHeight="1" x14ac:dyDescent="0.55000000000000004">
      <c r="A826" s="13"/>
      <c r="B826" s="13"/>
      <c r="C826" s="13"/>
      <c r="D826" s="13"/>
      <c r="E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</row>
    <row r="827" spans="1:19" ht="14.25" customHeight="1" x14ac:dyDescent="0.55000000000000004">
      <c r="A827" s="13"/>
      <c r="B827" s="13"/>
      <c r="C827" s="13"/>
      <c r="D827" s="13"/>
      <c r="E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</row>
    <row r="828" spans="1:19" ht="14.25" customHeight="1" x14ac:dyDescent="0.55000000000000004">
      <c r="A828" s="13"/>
      <c r="B828" s="13"/>
      <c r="C828" s="13"/>
      <c r="D828" s="13"/>
      <c r="E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</row>
    <row r="829" spans="1:19" ht="14.25" customHeight="1" x14ac:dyDescent="0.55000000000000004">
      <c r="A829" s="13"/>
      <c r="B829" s="13"/>
      <c r="C829" s="13"/>
      <c r="D829" s="13"/>
      <c r="E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</row>
    <row r="830" spans="1:19" ht="14.25" customHeight="1" x14ac:dyDescent="0.55000000000000004">
      <c r="A830" s="13"/>
      <c r="B830" s="13"/>
      <c r="C830" s="13"/>
      <c r="D830" s="13"/>
      <c r="E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</row>
    <row r="831" spans="1:19" ht="14.25" customHeight="1" x14ac:dyDescent="0.55000000000000004">
      <c r="A831" s="13"/>
      <c r="B831" s="13"/>
      <c r="C831" s="13"/>
      <c r="D831" s="13"/>
      <c r="E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</row>
    <row r="832" spans="1:19" ht="14.25" customHeight="1" x14ac:dyDescent="0.55000000000000004">
      <c r="A832" s="13"/>
      <c r="B832" s="13"/>
      <c r="C832" s="13"/>
      <c r="D832" s="13"/>
      <c r="E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</row>
    <row r="833" spans="1:19" ht="14.25" customHeight="1" x14ac:dyDescent="0.55000000000000004">
      <c r="A833" s="13"/>
      <c r="B833" s="13"/>
      <c r="C833" s="13"/>
      <c r="D833" s="13"/>
      <c r="E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</row>
    <row r="834" spans="1:19" ht="14.25" customHeight="1" x14ac:dyDescent="0.55000000000000004">
      <c r="A834" s="13"/>
      <c r="B834" s="13"/>
      <c r="C834" s="13"/>
      <c r="D834" s="13"/>
      <c r="E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</row>
    <row r="835" spans="1:19" ht="14.25" customHeight="1" x14ac:dyDescent="0.55000000000000004">
      <c r="A835" s="13"/>
      <c r="B835" s="13"/>
      <c r="C835" s="13"/>
      <c r="D835" s="13"/>
      <c r="E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</row>
    <row r="836" spans="1:19" ht="14.25" customHeight="1" x14ac:dyDescent="0.55000000000000004">
      <c r="A836" s="13"/>
      <c r="B836" s="13"/>
      <c r="C836" s="13"/>
      <c r="D836" s="13"/>
      <c r="E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</row>
    <row r="837" spans="1:19" ht="14.25" customHeight="1" x14ac:dyDescent="0.55000000000000004">
      <c r="A837" s="13"/>
      <c r="B837" s="13"/>
      <c r="C837" s="13"/>
      <c r="D837" s="13"/>
      <c r="E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</row>
    <row r="838" spans="1:19" ht="14.25" customHeight="1" x14ac:dyDescent="0.55000000000000004">
      <c r="A838" s="13"/>
      <c r="B838" s="13"/>
      <c r="C838" s="13"/>
      <c r="D838" s="13"/>
      <c r="E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</row>
    <row r="839" spans="1:19" ht="14.25" customHeight="1" x14ac:dyDescent="0.55000000000000004">
      <c r="A839" s="13"/>
      <c r="B839" s="13"/>
      <c r="C839" s="13"/>
      <c r="D839" s="13"/>
      <c r="E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</row>
    <row r="840" spans="1:19" ht="14.25" customHeight="1" x14ac:dyDescent="0.55000000000000004">
      <c r="A840" s="13"/>
      <c r="B840" s="13"/>
      <c r="C840" s="13"/>
      <c r="D840" s="13"/>
      <c r="E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</row>
    <row r="841" spans="1:19" ht="14.25" customHeight="1" x14ac:dyDescent="0.55000000000000004">
      <c r="A841" s="13"/>
      <c r="B841" s="13"/>
      <c r="C841" s="13"/>
      <c r="D841" s="13"/>
      <c r="E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</row>
    <row r="842" spans="1:19" ht="14.25" customHeight="1" x14ac:dyDescent="0.55000000000000004">
      <c r="A842" s="13"/>
      <c r="B842" s="13"/>
      <c r="C842" s="13"/>
      <c r="D842" s="13"/>
      <c r="E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</row>
    <row r="843" spans="1:19" ht="14.25" customHeight="1" x14ac:dyDescent="0.55000000000000004">
      <c r="A843" s="13"/>
      <c r="B843" s="13"/>
      <c r="C843" s="13"/>
      <c r="D843" s="13"/>
      <c r="E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</row>
    <row r="844" spans="1:19" ht="14.25" customHeight="1" x14ac:dyDescent="0.55000000000000004">
      <c r="A844" s="13"/>
      <c r="B844" s="13"/>
      <c r="C844" s="13"/>
      <c r="D844" s="13"/>
      <c r="E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</row>
    <row r="845" spans="1:19" ht="14.25" customHeight="1" x14ac:dyDescent="0.55000000000000004">
      <c r="A845" s="13"/>
      <c r="B845" s="13"/>
      <c r="C845" s="13"/>
      <c r="D845" s="13"/>
      <c r="E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</row>
    <row r="846" spans="1:19" ht="14.25" customHeight="1" x14ac:dyDescent="0.55000000000000004">
      <c r="A846" s="13"/>
      <c r="B846" s="13"/>
      <c r="C846" s="13"/>
      <c r="D846" s="13"/>
      <c r="E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</row>
    <row r="847" spans="1:19" ht="14.25" customHeight="1" x14ac:dyDescent="0.55000000000000004">
      <c r="A847" s="13"/>
      <c r="B847" s="13"/>
      <c r="C847" s="13"/>
      <c r="D847" s="13"/>
      <c r="E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</row>
    <row r="848" spans="1:19" ht="14.25" customHeight="1" x14ac:dyDescent="0.55000000000000004">
      <c r="A848" s="13"/>
      <c r="B848" s="13"/>
      <c r="C848" s="13"/>
      <c r="D848" s="13"/>
      <c r="E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</row>
    <row r="849" spans="1:19" ht="14.25" customHeight="1" x14ac:dyDescent="0.55000000000000004">
      <c r="A849" s="13"/>
      <c r="B849" s="13"/>
      <c r="C849" s="13"/>
      <c r="D849" s="13"/>
      <c r="E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</row>
    <row r="850" spans="1:19" ht="14.25" customHeight="1" x14ac:dyDescent="0.55000000000000004">
      <c r="A850" s="13"/>
      <c r="B850" s="13"/>
      <c r="C850" s="13"/>
      <c r="D850" s="13"/>
      <c r="E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</row>
    <row r="851" spans="1:19" ht="14.25" customHeight="1" x14ac:dyDescent="0.55000000000000004">
      <c r="A851" s="13"/>
      <c r="B851" s="13"/>
      <c r="C851" s="13"/>
      <c r="D851" s="13"/>
      <c r="E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</row>
    <row r="852" spans="1:19" ht="14.25" customHeight="1" x14ac:dyDescent="0.55000000000000004">
      <c r="A852" s="13"/>
      <c r="B852" s="13"/>
      <c r="C852" s="13"/>
      <c r="D852" s="13"/>
      <c r="E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</row>
    <row r="853" spans="1:19" ht="14.25" customHeight="1" x14ac:dyDescent="0.55000000000000004">
      <c r="A853" s="13"/>
      <c r="B853" s="13"/>
      <c r="C853" s="13"/>
      <c r="D853" s="13"/>
      <c r="E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</row>
    <row r="854" spans="1:19" ht="14.25" customHeight="1" x14ac:dyDescent="0.55000000000000004">
      <c r="A854" s="13"/>
      <c r="B854" s="13"/>
      <c r="C854" s="13"/>
      <c r="D854" s="13"/>
      <c r="E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</row>
    <row r="855" spans="1:19" ht="14.25" customHeight="1" x14ac:dyDescent="0.55000000000000004">
      <c r="A855" s="13"/>
      <c r="B855" s="13"/>
      <c r="C855" s="13"/>
      <c r="D855" s="13"/>
      <c r="E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</row>
    <row r="856" spans="1:19" ht="14.25" customHeight="1" x14ac:dyDescent="0.55000000000000004">
      <c r="A856" s="13"/>
      <c r="B856" s="13"/>
      <c r="C856" s="13"/>
      <c r="D856" s="13"/>
      <c r="E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</row>
    <row r="857" spans="1:19" ht="14.25" customHeight="1" x14ac:dyDescent="0.55000000000000004">
      <c r="A857" s="13"/>
      <c r="B857" s="13"/>
      <c r="C857" s="13"/>
      <c r="D857" s="13"/>
      <c r="E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</row>
    <row r="858" spans="1:19" ht="14.25" customHeight="1" x14ac:dyDescent="0.55000000000000004">
      <c r="A858" s="13"/>
      <c r="B858" s="13"/>
      <c r="C858" s="13"/>
      <c r="D858" s="13"/>
      <c r="E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</row>
    <row r="859" spans="1:19" ht="14.25" customHeight="1" x14ac:dyDescent="0.55000000000000004">
      <c r="A859" s="13"/>
      <c r="B859" s="13"/>
      <c r="C859" s="13"/>
      <c r="D859" s="13"/>
      <c r="E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</row>
    <row r="860" spans="1:19" ht="14.25" customHeight="1" x14ac:dyDescent="0.55000000000000004">
      <c r="A860" s="13"/>
      <c r="B860" s="13"/>
      <c r="C860" s="13"/>
      <c r="D860" s="13"/>
      <c r="E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</row>
    <row r="861" spans="1:19" ht="14.25" customHeight="1" x14ac:dyDescent="0.55000000000000004">
      <c r="A861" s="13"/>
      <c r="B861" s="13"/>
      <c r="C861" s="13"/>
      <c r="D861" s="13"/>
      <c r="E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</row>
    <row r="862" spans="1:19" ht="14.25" customHeight="1" x14ac:dyDescent="0.55000000000000004">
      <c r="A862" s="13"/>
      <c r="B862" s="13"/>
      <c r="C862" s="13"/>
      <c r="D862" s="13"/>
      <c r="E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</row>
    <row r="863" spans="1:19" ht="14.25" customHeight="1" x14ac:dyDescent="0.55000000000000004">
      <c r="A863" s="13"/>
      <c r="B863" s="13"/>
      <c r="C863" s="13"/>
      <c r="D863" s="13"/>
      <c r="E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</row>
    <row r="864" spans="1:19" ht="14.25" customHeight="1" x14ac:dyDescent="0.55000000000000004">
      <c r="A864" s="13"/>
      <c r="B864" s="13"/>
      <c r="C864" s="13"/>
      <c r="D864" s="13"/>
      <c r="E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</row>
    <row r="865" spans="1:19" ht="14.25" customHeight="1" x14ac:dyDescent="0.55000000000000004">
      <c r="A865" s="13"/>
      <c r="B865" s="13"/>
      <c r="C865" s="13"/>
      <c r="D865" s="13"/>
      <c r="E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</row>
    <row r="866" spans="1:19" ht="14.25" customHeight="1" x14ac:dyDescent="0.55000000000000004">
      <c r="A866" s="13"/>
      <c r="B866" s="13"/>
      <c r="C866" s="13"/>
      <c r="D866" s="13"/>
      <c r="E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</row>
    <row r="867" spans="1:19" ht="14.25" customHeight="1" x14ac:dyDescent="0.55000000000000004">
      <c r="A867" s="13"/>
      <c r="B867" s="13"/>
      <c r="C867" s="13"/>
      <c r="D867" s="13"/>
      <c r="E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</row>
    <row r="868" spans="1:19" ht="14.25" customHeight="1" x14ac:dyDescent="0.55000000000000004">
      <c r="A868" s="13"/>
      <c r="B868" s="13"/>
      <c r="C868" s="13"/>
      <c r="D868" s="13"/>
      <c r="E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</row>
    <row r="869" spans="1:19" ht="14.25" customHeight="1" x14ac:dyDescent="0.55000000000000004">
      <c r="A869" s="13"/>
      <c r="B869" s="13"/>
      <c r="C869" s="13"/>
      <c r="D869" s="13"/>
      <c r="E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</row>
    <row r="870" spans="1:19" ht="14.25" customHeight="1" x14ac:dyDescent="0.55000000000000004">
      <c r="A870" s="13"/>
      <c r="B870" s="13"/>
      <c r="C870" s="13"/>
      <c r="D870" s="13"/>
      <c r="E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</row>
    <row r="871" spans="1:19" ht="14.25" customHeight="1" x14ac:dyDescent="0.55000000000000004">
      <c r="A871" s="13"/>
      <c r="B871" s="13"/>
      <c r="C871" s="13"/>
      <c r="D871" s="13"/>
      <c r="E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</row>
    <row r="872" spans="1:19" ht="14.25" customHeight="1" x14ac:dyDescent="0.55000000000000004">
      <c r="A872" s="13"/>
      <c r="B872" s="13"/>
      <c r="C872" s="13"/>
      <c r="D872" s="13"/>
      <c r="E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</row>
    <row r="873" spans="1:19" ht="14.25" customHeight="1" x14ac:dyDescent="0.55000000000000004">
      <c r="A873" s="13"/>
      <c r="B873" s="13"/>
      <c r="C873" s="13"/>
      <c r="D873" s="13"/>
      <c r="E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</row>
    <row r="874" spans="1:19" ht="14.25" customHeight="1" x14ac:dyDescent="0.55000000000000004">
      <c r="A874" s="13"/>
      <c r="B874" s="13"/>
      <c r="C874" s="13"/>
      <c r="D874" s="13"/>
      <c r="E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</row>
    <row r="875" spans="1:19" ht="14.25" customHeight="1" x14ac:dyDescent="0.55000000000000004">
      <c r="A875" s="13"/>
      <c r="B875" s="13"/>
      <c r="C875" s="13"/>
      <c r="D875" s="13"/>
      <c r="E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</row>
    <row r="876" spans="1:19" ht="14.25" customHeight="1" x14ac:dyDescent="0.55000000000000004">
      <c r="A876" s="13"/>
      <c r="B876" s="13"/>
      <c r="C876" s="13"/>
      <c r="D876" s="13"/>
      <c r="E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</row>
    <row r="877" spans="1:19" ht="14.25" customHeight="1" x14ac:dyDescent="0.55000000000000004">
      <c r="A877" s="13"/>
      <c r="B877" s="13"/>
      <c r="C877" s="13"/>
      <c r="D877" s="13"/>
      <c r="E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</row>
    <row r="878" spans="1:19" ht="14.25" customHeight="1" x14ac:dyDescent="0.55000000000000004">
      <c r="A878" s="13"/>
      <c r="B878" s="13"/>
      <c r="C878" s="13"/>
      <c r="D878" s="13"/>
      <c r="E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</row>
    <row r="879" spans="1:19" ht="14.25" customHeight="1" x14ac:dyDescent="0.55000000000000004">
      <c r="A879" s="13"/>
      <c r="B879" s="13"/>
      <c r="C879" s="13"/>
      <c r="D879" s="13"/>
      <c r="E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</row>
    <row r="880" spans="1:19" ht="14.25" customHeight="1" x14ac:dyDescent="0.55000000000000004">
      <c r="A880" s="13"/>
      <c r="B880" s="13"/>
      <c r="C880" s="13"/>
      <c r="D880" s="13"/>
      <c r="E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</row>
    <row r="881" spans="1:19" ht="14.25" customHeight="1" x14ac:dyDescent="0.55000000000000004">
      <c r="A881" s="13"/>
      <c r="B881" s="13"/>
      <c r="C881" s="13"/>
      <c r="D881" s="13"/>
      <c r="E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</row>
    <row r="882" spans="1:19" ht="14.25" customHeight="1" x14ac:dyDescent="0.55000000000000004">
      <c r="A882" s="13"/>
      <c r="B882" s="13"/>
      <c r="C882" s="13"/>
      <c r="D882" s="13"/>
      <c r="E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</row>
    <row r="883" spans="1:19" ht="14.25" customHeight="1" x14ac:dyDescent="0.55000000000000004">
      <c r="A883" s="13"/>
      <c r="B883" s="13"/>
      <c r="C883" s="13"/>
      <c r="D883" s="13"/>
      <c r="E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</row>
    <row r="884" spans="1:19" ht="14.25" customHeight="1" x14ac:dyDescent="0.55000000000000004">
      <c r="A884" s="13"/>
      <c r="B884" s="13"/>
      <c r="C884" s="13"/>
      <c r="D884" s="13"/>
      <c r="E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</row>
    <row r="885" spans="1:19" ht="14.25" customHeight="1" x14ac:dyDescent="0.55000000000000004">
      <c r="A885" s="13"/>
      <c r="B885" s="13"/>
      <c r="C885" s="13"/>
      <c r="D885" s="13"/>
      <c r="E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</row>
    <row r="886" spans="1:19" ht="14.25" customHeight="1" x14ac:dyDescent="0.55000000000000004">
      <c r="A886" s="13"/>
      <c r="B886" s="13"/>
      <c r="C886" s="13"/>
      <c r="D886" s="13"/>
      <c r="E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</row>
    <row r="887" spans="1:19" ht="14.25" customHeight="1" x14ac:dyDescent="0.55000000000000004">
      <c r="A887" s="13"/>
      <c r="B887" s="13"/>
      <c r="C887" s="13"/>
      <c r="D887" s="13"/>
      <c r="E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</row>
    <row r="888" spans="1:19" ht="14.25" customHeight="1" x14ac:dyDescent="0.55000000000000004">
      <c r="A888" s="13"/>
      <c r="B888" s="13"/>
      <c r="C888" s="13"/>
      <c r="D888" s="13"/>
      <c r="E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</row>
    <row r="889" spans="1:19" ht="14.25" customHeight="1" x14ac:dyDescent="0.55000000000000004">
      <c r="A889" s="13"/>
      <c r="B889" s="13"/>
      <c r="C889" s="13"/>
      <c r="D889" s="13"/>
      <c r="E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</row>
    <row r="890" spans="1:19" ht="14.25" customHeight="1" x14ac:dyDescent="0.55000000000000004">
      <c r="A890" s="13"/>
      <c r="B890" s="13"/>
      <c r="C890" s="13"/>
      <c r="D890" s="13"/>
      <c r="E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</row>
    <row r="891" spans="1:19" ht="14.25" customHeight="1" x14ac:dyDescent="0.55000000000000004">
      <c r="A891" s="13"/>
      <c r="B891" s="13"/>
      <c r="C891" s="13"/>
      <c r="D891" s="13"/>
      <c r="E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</row>
    <row r="892" spans="1:19" ht="14.25" customHeight="1" x14ac:dyDescent="0.55000000000000004">
      <c r="A892" s="13"/>
      <c r="B892" s="13"/>
      <c r="C892" s="13"/>
      <c r="D892" s="13"/>
      <c r="E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</row>
    <row r="893" spans="1:19" ht="14.25" customHeight="1" x14ac:dyDescent="0.55000000000000004">
      <c r="A893" s="13"/>
      <c r="B893" s="13"/>
      <c r="C893" s="13"/>
      <c r="D893" s="13"/>
      <c r="E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</row>
    <row r="894" spans="1:19" ht="14.25" customHeight="1" x14ac:dyDescent="0.55000000000000004">
      <c r="A894" s="13"/>
      <c r="B894" s="13"/>
      <c r="C894" s="13"/>
      <c r="D894" s="13"/>
      <c r="E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</row>
    <row r="895" spans="1:19" ht="14.25" customHeight="1" x14ac:dyDescent="0.55000000000000004">
      <c r="A895" s="13"/>
      <c r="B895" s="13"/>
      <c r="C895" s="13"/>
      <c r="D895" s="13"/>
      <c r="E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</row>
    <row r="896" spans="1:19" ht="14.25" customHeight="1" x14ac:dyDescent="0.55000000000000004">
      <c r="A896" s="13"/>
      <c r="B896" s="13"/>
      <c r="C896" s="13"/>
      <c r="D896" s="13"/>
      <c r="E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</row>
    <row r="897" spans="1:19" ht="14.25" customHeight="1" x14ac:dyDescent="0.55000000000000004">
      <c r="A897" s="13"/>
      <c r="B897" s="13"/>
      <c r="C897" s="13"/>
      <c r="D897" s="13"/>
      <c r="E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</row>
    <row r="898" spans="1:19" ht="14.25" customHeight="1" x14ac:dyDescent="0.55000000000000004">
      <c r="A898" s="13"/>
      <c r="B898" s="13"/>
      <c r="C898" s="13"/>
      <c r="D898" s="13"/>
      <c r="E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</row>
    <row r="899" spans="1:19" ht="14.25" customHeight="1" x14ac:dyDescent="0.55000000000000004">
      <c r="A899" s="13"/>
      <c r="B899" s="13"/>
      <c r="C899" s="13"/>
      <c r="D899" s="13"/>
      <c r="E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</row>
    <row r="900" spans="1:19" ht="14.25" customHeight="1" x14ac:dyDescent="0.55000000000000004">
      <c r="A900" s="13"/>
      <c r="B900" s="13"/>
      <c r="C900" s="13"/>
      <c r="D900" s="13"/>
      <c r="E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</row>
    <row r="901" spans="1:19" ht="14.25" customHeight="1" x14ac:dyDescent="0.55000000000000004">
      <c r="A901" s="13"/>
      <c r="B901" s="13"/>
      <c r="C901" s="13"/>
      <c r="D901" s="13"/>
      <c r="E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</row>
    <row r="902" spans="1:19" ht="14.25" customHeight="1" x14ac:dyDescent="0.55000000000000004">
      <c r="A902" s="13"/>
      <c r="B902" s="13"/>
      <c r="C902" s="13"/>
      <c r="D902" s="13"/>
      <c r="E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</row>
    <row r="903" spans="1:19" ht="14.25" customHeight="1" x14ac:dyDescent="0.55000000000000004">
      <c r="A903" s="13"/>
      <c r="B903" s="13"/>
      <c r="C903" s="13"/>
      <c r="D903" s="13"/>
      <c r="E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</row>
    <row r="904" spans="1:19" ht="14.25" customHeight="1" x14ac:dyDescent="0.55000000000000004">
      <c r="A904" s="13"/>
      <c r="B904" s="13"/>
      <c r="C904" s="13"/>
      <c r="D904" s="13"/>
      <c r="E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</row>
    <row r="905" spans="1:19" ht="14.25" customHeight="1" x14ac:dyDescent="0.55000000000000004">
      <c r="A905" s="13"/>
      <c r="B905" s="13"/>
      <c r="C905" s="13"/>
      <c r="D905" s="13"/>
      <c r="E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</row>
    <row r="906" spans="1:19" ht="14.25" customHeight="1" x14ac:dyDescent="0.55000000000000004">
      <c r="A906" s="13"/>
      <c r="B906" s="13"/>
      <c r="C906" s="13"/>
      <c r="D906" s="13"/>
      <c r="E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</row>
    <row r="907" spans="1:19" ht="14.25" customHeight="1" x14ac:dyDescent="0.55000000000000004">
      <c r="A907" s="13"/>
      <c r="B907" s="13"/>
      <c r="C907" s="13"/>
      <c r="D907" s="13"/>
      <c r="E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</row>
    <row r="908" spans="1:19" ht="14.25" customHeight="1" x14ac:dyDescent="0.55000000000000004">
      <c r="A908" s="13"/>
      <c r="B908" s="13"/>
      <c r="C908" s="13"/>
      <c r="D908" s="13"/>
      <c r="E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</row>
    <row r="909" spans="1:19" ht="14.25" customHeight="1" x14ac:dyDescent="0.55000000000000004">
      <c r="A909" s="13"/>
      <c r="B909" s="13"/>
      <c r="C909" s="13"/>
      <c r="D909" s="13"/>
      <c r="E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</row>
    <row r="910" spans="1:19" ht="14.25" customHeight="1" x14ac:dyDescent="0.55000000000000004">
      <c r="A910" s="13"/>
      <c r="B910" s="13"/>
      <c r="C910" s="13"/>
      <c r="D910" s="13"/>
      <c r="E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</row>
    <row r="911" spans="1:19" ht="14.25" customHeight="1" x14ac:dyDescent="0.55000000000000004">
      <c r="A911" s="13"/>
      <c r="B911" s="13"/>
      <c r="C911" s="13"/>
      <c r="D911" s="13"/>
      <c r="E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</row>
    <row r="912" spans="1:19" ht="14.25" customHeight="1" x14ac:dyDescent="0.55000000000000004">
      <c r="A912" s="13"/>
      <c r="B912" s="13"/>
      <c r="C912" s="13"/>
      <c r="D912" s="13"/>
      <c r="E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</row>
    <row r="913" spans="1:19" ht="14.25" customHeight="1" x14ac:dyDescent="0.55000000000000004">
      <c r="A913" s="13"/>
      <c r="B913" s="13"/>
      <c r="C913" s="13"/>
      <c r="D913" s="13"/>
      <c r="E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</row>
    <row r="914" spans="1:19" ht="14.25" customHeight="1" x14ac:dyDescent="0.55000000000000004">
      <c r="A914" s="13"/>
      <c r="B914" s="13"/>
      <c r="C914" s="13"/>
      <c r="D914" s="13"/>
      <c r="E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</row>
    <row r="915" spans="1:19" ht="14.25" customHeight="1" x14ac:dyDescent="0.55000000000000004">
      <c r="A915" s="13"/>
      <c r="B915" s="13"/>
      <c r="C915" s="13"/>
      <c r="D915" s="13"/>
      <c r="E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</row>
    <row r="916" spans="1:19" ht="14.25" customHeight="1" x14ac:dyDescent="0.55000000000000004">
      <c r="A916" s="13"/>
      <c r="B916" s="13"/>
      <c r="C916" s="13"/>
      <c r="D916" s="13"/>
      <c r="E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</row>
    <row r="917" spans="1:19" ht="14.25" customHeight="1" x14ac:dyDescent="0.55000000000000004">
      <c r="A917" s="13"/>
      <c r="B917" s="13"/>
      <c r="C917" s="13"/>
      <c r="D917" s="13"/>
      <c r="E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</row>
    <row r="918" spans="1:19" ht="14.25" customHeight="1" x14ac:dyDescent="0.55000000000000004">
      <c r="A918" s="13"/>
      <c r="B918" s="13"/>
      <c r="C918" s="13"/>
      <c r="D918" s="13"/>
      <c r="E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</row>
    <row r="919" spans="1:19" ht="14.25" customHeight="1" x14ac:dyDescent="0.55000000000000004">
      <c r="A919" s="13"/>
      <c r="B919" s="13"/>
      <c r="C919" s="13"/>
      <c r="D919" s="13"/>
      <c r="E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</row>
    <row r="920" spans="1:19" ht="14.25" customHeight="1" x14ac:dyDescent="0.55000000000000004">
      <c r="A920" s="13"/>
      <c r="B920" s="13"/>
      <c r="C920" s="13"/>
      <c r="D920" s="13"/>
      <c r="E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</row>
    <row r="921" spans="1:19" ht="14.25" customHeight="1" x14ac:dyDescent="0.55000000000000004">
      <c r="A921" s="13"/>
      <c r="B921" s="13"/>
      <c r="C921" s="13"/>
      <c r="D921" s="13"/>
      <c r="E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</row>
    <row r="922" spans="1:19" ht="14.25" customHeight="1" x14ac:dyDescent="0.55000000000000004">
      <c r="A922" s="13"/>
      <c r="B922" s="13"/>
      <c r="C922" s="13"/>
      <c r="D922" s="13"/>
      <c r="E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</row>
    <row r="923" spans="1:19" ht="14.25" customHeight="1" x14ac:dyDescent="0.55000000000000004">
      <c r="A923" s="13"/>
      <c r="B923" s="13"/>
      <c r="C923" s="13"/>
      <c r="D923" s="13"/>
      <c r="E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</row>
    <row r="924" spans="1:19" ht="14.25" customHeight="1" x14ac:dyDescent="0.55000000000000004">
      <c r="A924" s="13"/>
      <c r="B924" s="13"/>
      <c r="C924" s="13"/>
      <c r="D924" s="13"/>
      <c r="E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</row>
    <row r="925" spans="1:19" ht="14.25" customHeight="1" x14ac:dyDescent="0.55000000000000004">
      <c r="A925" s="13"/>
      <c r="B925" s="13"/>
      <c r="C925" s="13"/>
      <c r="D925" s="13"/>
      <c r="E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</row>
    <row r="926" spans="1:19" ht="14.25" customHeight="1" x14ac:dyDescent="0.55000000000000004">
      <c r="A926" s="13"/>
      <c r="B926" s="13"/>
      <c r="C926" s="13"/>
      <c r="D926" s="13"/>
      <c r="E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</row>
    <row r="927" spans="1:19" ht="14.25" customHeight="1" x14ac:dyDescent="0.55000000000000004">
      <c r="A927" s="13"/>
      <c r="B927" s="13"/>
      <c r="C927" s="13"/>
      <c r="D927" s="13"/>
      <c r="E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</row>
    <row r="928" spans="1:19" ht="14.25" customHeight="1" x14ac:dyDescent="0.55000000000000004">
      <c r="A928" s="13"/>
      <c r="B928" s="13"/>
      <c r="C928" s="13"/>
      <c r="D928" s="13"/>
      <c r="E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</row>
    <row r="929" spans="1:19" ht="14.25" customHeight="1" x14ac:dyDescent="0.55000000000000004">
      <c r="A929" s="13"/>
      <c r="B929" s="13"/>
      <c r="C929" s="13"/>
      <c r="D929" s="13"/>
      <c r="E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</row>
    <row r="930" spans="1:19" ht="14.25" customHeight="1" x14ac:dyDescent="0.55000000000000004">
      <c r="A930" s="13"/>
      <c r="B930" s="13"/>
      <c r="C930" s="13"/>
      <c r="D930" s="13"/>
      <c r="E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</row>
    <row r="931" spans="1:19" ht="14.25" customHeight="1" x14ac:dyDescent="0.55000000000000004">
      <c r="A931" s="13"/>
      <c r="B931" s="13"/>
      <c r="C931" s="13"/>
      <c r="D931" s="13"/>
      <c r="E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</row>
    <row r="932" spans="1:19" ht="14.25" customHeight="1" x14ac:dyDescent="0.55000000000000004">
      <c r="A932" s="13"/>
      <c r="B932" s="13"/>
      <c r="C932" s="13"/>
      <c r="D932" s="13"/>
      <c r="E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</row>
    <row r="933" spans="1:19" ht="14.25" customHeight="1" x14ac:dyDescent="0.55000000000000004">
      <c r="A933" s="13"/>
      <c r="B933" s="13"/>
      <c r="C933" s="13"/>
      <c r="D933" s="13"/>
      <c r="E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</row>
    <row r="934" spans="1:19" ht="14.25" customHeight="1" x14ac:dyDescent="0.55000000000000004">
      <c r="A934" s="13"/>
      <c r="B934" s="13"/>
      <c r="C934" s="13"/>
      <c r="D934" s="13"/>
      <c r="E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</row>
    <row r="935" spans="1:19" ht="14.25" customHeight="1" x14ac:dyDescent="0.55000000000000004">
      <c r="A935" s="13"/>
      <c r="B935" s="13"/>
      <c r="C935" s="13"/>
      <c r="D935" s="13"/>
      <c r="E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</row>
    <row r="936" spans="1:19" ht="14.25" customHeight="1" x14ac:dyDescent="0.55000000000000004">
      <c r="A936" s="13"/>
      <c r="B936" s="13"/>
      <c r="C936" s="13"/>
      <c r="D936" s="13"/>
      <c r="E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</row>
    <row r="937" spans="1:19" ht="14.25" customHeight="1" x14ac:dyDescent="0.55000000000000004">
      <c r="A937" s="13"/>
      <c r="B937" s="13"/>
      <c r="C937" s="13"/>
      <c r="D937" s="13"/>
      <c r="E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</row>
    <row r="938" spans="1:19" ht="14.25" customHeight="1" x14ac:dyDescent="0.55000000000000004">
      <c r="A938" s="13"/>
      <c r="B938" s="13"/>
      <c r="C938" s="13"/>
      <c r="D938" s="13"/>
      <c r="E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</row>
    <row r="939" spans="1:19" ht="14.25" customHeight="1" x14ac:dyDescent="0.55000000000000004">
      <c r="A939" s="13"/>
      <c r="B939" s="13"/>
      <c r="C939" s="13"/>
      <c r="D939" s="13"/>
      <c r="E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</row>
    <row r="940" spans="1:19" ht="14.25" customHeight="1" x14ac:dyDescent="0.55000000000000004">
      <c r="A940" s="13"/>
      <c r="B940" s="13"/>
      <c r="C940" s="13"/>
      <c r="D940" s="13"/>
      <c r="E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</row>
    <row r="941" spans="1:19" ht="14.25" customHeight="1" x14ac:dyDescent="0.55000000000000004">
      <c r="A941" s="13"/>
      <c r="B941" s="13"/>
      <c r="C941" s="13"/>
      <c r="D941" s="13"/>
      <c r="E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</row>
    <row r="942" spans="1:19" ht="14.25" customHeight="1" x14ac:dyDescent="0.55000000000000004">
      <c r="A942" s="13"/>
      <c r="B942" s="13"/>
      <c r="C942" s="13"/>
      <c r="D942" s="13"/>
      <c r="E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</row>
    <row r="943" spans="1:19" ht="14.25" customHeight="1" x14ac:dyDescent="0.55000000000000004">
      <c r="A943" s="13"/>
      <c r="B943" s="13"/>
      <c r="C943" s="13"/>
      <c r="D943" s="13"/>
      <c r="E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</row>
    <row r="944" spans="1:19" ht="14.25" customHeight="1" x14ac:dyDescent="0.55000000000000004">
      <c r="A944" s="13"/>
      <c r="B944" s="13"/>
      <c r="C944" s="13"/>
      <c r="D944" s="13"/>
      <c r="E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</row>
    <row r="945" spans="1:19" ht="14.25" customHeight="1" x14ac:dyDescent="0.55000000000000004">
      <c r="A945" s="13"/>
      <c r="B945" s="13"/>
      <c r="C945" s="13"/>
      <c r="D945" s="13"/>
      <c r="E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</row>
    <row r="946" spans="1:19" ht="14.25" customHeight="1" x14ac:dyDescent="0.55000000000000004">
      <c r="A946" s="13"/>
      <c r="B946" s="13"/>
      <c r="C946" s="13"/>
      <c r="D946" s="13"/>
      <c r="E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</row>
    <row r="947" spans="1:19" ht="14.25" customHeight="1" x14ac:dyDescent="0.55000000000000004">
      <c r="A947" s="13"/>
      <c r="B947" s="13"/>
      <c r="C947" s="13"/>
      <c r="D947" s="13"/>
      <c r="E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</row>
    <row r="948" spans="1:19" ht="14.25" customHeight="1" x14ac:dyDescent="0.55000000000000004">
      <c r="A948" s="13"/>
      <c r="B948" s="13"/>
      <c r="C948" s="13"/>
      <c r="D948" s="13"/>
      <c r="E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</row>
    <row r="949" spans="1:19" ht="14.25" customHeight="1" x14ac:dyDescent="0.55000000000000004">
      <c r="A949" s="13"/>
      <c r="B949" s="13"/>
      <c r="C949" s="13"/>
      <c r="D949" s="13"/>
      <c r="E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</row>
    <row r="950" spans="1:19" ht="14.25" customHeight="1" x14ac:dyDescent="0.55000000000000004">
      <c r="A950" s="13"/>
      <c r="B950" s="13"/>
      <c r="C950" s="13"/>
      <c r="D950" s="13"/>
      <c r="E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</row>
    <row r="951" spans="1:19" ht="14.25" customHeight="1" x14ac:dyDescent="0.55000000000000004">
      <c r="A951" s="13"/>
      <c r="B951" s="13"/>
      <c r="C951" s="13"/>
      <c r="D951" s="13"/>
      <c r="E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</row>
    <row r="952" spans="1:19" ht="14.25" customHeight="1" x14ac:dyDescent="0.55000000000000004">
      <c r="A952" s="13"/>
      <c r="B952" s="13"/>
      <c r="C952" s="13"/>
      <c r="D952" s="13"/>
      <c r="E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</row>
    <row r="953" spans="1:19" ht="14.25" customHeight="1" x14ac:dyDescent="0.55000000000000004">
      <c r="A953" s="13"/>
      <c r="B953" s="13"/>
      <c r="C953" s="13"/>
      <c r="D953" s="13"/>
      <c r="E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</row>
    <row r="954" spans="1:19" ht="14.25" customHeight="1" x14ac:dyDescent="0.55000000000000004">
      <c r="A954" s="13"/>
      <c r="B954" s="13"/>
      <c r="C954" s="13"/>
      <c r="D954" s="13"/>
      <c r="E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</row>
    <row r="955" spans="1:19" ht="14.25" customHeight="1" x14ac:dyDescent="0.55000000000000004">
      <c r="A955" s="13"/>
      <c r="B955" s="13"/>
      <c r="C955" s="13"/>
      <c r="D955" s="13"/>
      <c r="E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</row>
    <row r="956" spans="1:19" ht="14.25" customHeight="1" x14ac:dyDescent="0.55000000000000004">
      <c r="A956" s="13"/>
      <c r="B956" s="13"/>
      <c r="C956" s="13"/>
      <c r="D956" s="13"/>
      <c r="E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</row>
    <row r="957" spans="1:19" ht="14.25" customHeight="1" x14ac:dyDescent="0.55000000000000004">
      <c r="A957" s="13"/>
      <c r="B957" s="13"/>
      <c r="C957" s="13"/>
      <c r="D957" s="13"/>
      <c r="E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</row>
    <row r="958" spans="1:19" ht="14.25" customHeight="1" x14ac:dyDescent="0.55000000000000004">
      <c r="A958" s="13"/>
      <c r="B958" s="13"/>
      <c r="C958" s="13"/>
      <c r="D958" s="13"/>
      <c r="E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</row>
    <row r="959" spans="1:19" ht="14.25" customHeight="1" x14ac:dyDescent="0.55000000000000004">
      <c r="A959" s="13"/>
      <c r="B959" s="13"/>
      <c r="C959" s="13"/>
      <c r="D959" s="13"/>
      <c r="E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</row>
    <row r="960" spans="1:19" ht="14.25" customHeight="1" x14ac:dyDescent="0.55000000000000004">
      <c r="A960" s="13"/>
      <c r="B960" s="13"/>
      <c r="C960" s="13"/>
      <c r="D960" s="13"/>
      <c r="E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</row>
    <row r="961" spans="1:19" ht="14.25" customHeight="1" x14ac:dyDescent="0.55000000000000004">
      <c r="A961" s="13"/>
      <c r="B961" s="13"/>
      <c r="C961" s="13"/>
      <c r="D961" s="13"/>
      <c r="E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</row>
    <row r="962" spans="1:19" ht="14.25" customHeight="1" x14ac:dyDescent="0.55000000000000004">
      <c r="A962" s="13"/>
      <c r="B962" s="13"/>
      <c r="C962" s="13"/>
      <c r="D962" s="13"/>
      <c r="E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</row>
    <row r="963" spans="1:19" ht="14.25" customHeight="1" x14ac:dyDescent="0.55000000000000004">
      <c r="A963" s="13"/>
      <c r="B963" s="13"/>
      <c r="C963" s="13"/>
      <c r="D963" s="13"/>
      <c r="E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</row>
    <row r="964" spans="1:19" ht="14.25" customHeight="1" x14ac:dyDescent="0.55000000000000004">
      <c r="A964" s="13"/>
      <c r="B964" s="13"/>
      <c r="C964" s="13"/>
      <c r="D964" s="13"/>
      <c r="E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</row>
    <row r="965" spans="1:19" ht="14.25" customHeight="1" x14ac:dyDescent="0.55000000000000004">
      <c r="A965" s="13"/>
      <c r="B965" s="13"/>
      <c r="C965" s="13"/>
      <c r="D965" s="13"/>
      <c r="E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</row>
    <row r="966" spans="1:19" ht="14.25" customHeight="1" x14ac:dyDescent="0.55000000000000004">
      <c r="A966" s="13"/>
      <c r="B966" s="13"/>
      <c r="C966" s="13"/>
      <c r="D966" s="13"/>
      <c r="E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</row>
    <row r="967" spans="1:19" ht="14.25" customHeight="1" x14ac:dyDescent="0.55000000000000004">
      <c r="A967" s="13"/>
      <c r="B967" s="13"/>
      <c r="C967" s="13"/>
      <c r="D967" s="13"/>
      <c r="E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</row>
    <row r="968" spans="1:19" ht="14.25" customHeight="1" x14ac:dyDescent="0.55000000000000004">
      <c r="A968" s="13"/>
      <c r="B968" s="13"/>
      <c r="C968" s="13"/>
      <c r="D968" s="13"/>
      <c r="E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</row>
    <row r="969" spans="1:19" ht="14.25" customHeight="1" x14ac:dyDescent="0.55000000000000004">
      <c r="A969" s="13"/>
      <c r="B969" s="13"/>
      <c r="C969" s="13"/>
      <c r="D969" s="13"/>
      <c r="E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</row>
    <row r="970" spans="1:19" ht="14.25" customHeight="1" x14ac:dyDescent="0.55000000000000004">
      <c r="A970" s="13"/>
      <c r="B970" s="13"/>
      <c r="C970" s="13"/>
      <c r="D970" s="13"/>
      <c r="E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</row>
    <row r="971" spans="1:19" ht="14.25" customHeight="1" x14ac:dyDescent="0.55000000000000004">
      <c r="A971" s="13"/>
      <c r="B971" s="13"/>
      <c r="C971" s="13"/>
      <c r="D971" s="13"/>
      <c r="E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</row>
    <row r="972" spans="1:19" ht="14.25" customHeight="1" x14ac:dyDescent="0.55000000000000004">
      <c r="A972" s="13"/>
      <c r="B972" s="13"/>
      <c r="C972" s="13"/>
      <c r="D972" s="13"/>
      <c r="E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</row>
    <row r="973" spans="1:19" ht="14.25" customHeight="1" x14ac:dyDescent="0.55000000000000004">
      <c r="A973" s="13"/>
      <c r="B973" s="13"/>
      <c r="C973" s="13"/>
      <c r="D973" s="13"/>
      <c r="E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</row>
    <row r="974" spans="1:19" ht="14.25" customHeight="1" x14ac:dyDescent="0.55000000000000004">
      <c r="A974" s="13"/>
      <c r="B974" s="13"/>
      <c r="C974" s="13"/>
      <c r="D974" s="13"/>
      <c r="E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</row>
    <row r="975" spans="1:19" ht="14.25" customHeight="1" x14ac:dyDescent="0.55000000000000004">
      <c r="A975" s="13"/>
      <c r="B975" s="13"/>
      <c r="C975" s="13"/>
      <c r="D975" s="13"/>
      <c r="E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</row>
    <row r="976" spans="1:19" ht="14.25" customHeight="1" x14ac:dyDescent="0.55000000000000004">
      <c r="A976" s="13"/>
      <c r="B976" s="13"/>
      <c r="C976" s="13"/>
      <c r="D976" s="13"/>
      <c r="E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</row>
    <row r="977" spans="1:19" ht="14.25" customHeight="1" x14ac:dyDescent="0.55000000000000004">
      <c r="A977" s="13"/>
      <c r="B977" s="13"/>
      <c r="C977" s="13"/>
      <c r="D977" s="13"/>
      <c r="E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</row>
    <row r="978" spans="1:19" ht="14.25" customHeight="1" x14ac:dyDescent="0.55000000000000004">
      <c r="A978" s="13"/>
      <c r="B978" s="13"/>
      <c r="C978" s="13"/>
      <c r="D978" s="13"/>
      <c r="E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</row>
    <row r="979" spans="1:19" ht="14.25" customHeight="1" x14ac:dyDescent="0.55000000000000004">
      <c r="A979" s="13"/>
      <c r="B979" s="13"/>
      <c r="C979" s="13"/>
      <c r="D979" s="13"/>
      <c r="E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</row>
    <row r="980" spans="1:19" ht="14.25" customHeight="1" x14ac:dyDescent="0.55000000000000004">
      <c r="A980" s="13"/>
      <c r="B980" s="13"/>
      <c r="C980" s="13"/>
      <c r="D980" s="13"/>
      <c r="E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</row>
    <row r="981" spans="1:19" ht="14.25" customHeight="1" x14ac:dyDescent="0.55000000000000004">
      <c r="A981" s="13"/>
      <c r="B981" s="13"/>
      <c r="C981" s="13"/>
      <c r="D981" s="13"/>
      <c r="E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</row>
    <row r="982" spans="1:19" ht="14.25" customHeight="1" x14ac:dyDescent="0.55000000000000004">
      <c r="A982" s="13"/>
      <c r="B982" s="13"/>
      <c r="C982" s="13"/>
      <c r="D982" s="13"/>
      <c r="E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</row>
    <row r="983" spans="1:19" ht="14.25" customHeight="1" x14ac:dyDescent="0.55000000000000004">
      <c r="A983" s="13"/>
      <c r="B983" s="13"/>
      <c r="C983" s="13"/>
      <c r="D983" s="13"/>
      <c r="E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</row>
    <row r="984" spans="1:19" ht="14.25" customHeight="1" x14ac:dyDescent="0.55000000000000004">
      <c r="A984" s="13"/>
      <c r="B984" s="13"/>
      <c r="C984" s="13"/>
      <c r="D984" s="13"/>
      <c r="E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</row>
    <row r="985" spans="1:19" ht="14.25" customHeight="1" x14ac:dyDescent="0.55000000000000004">
      <c r="A985" s="13"/>
      <c r="B985" s="13"/>
      <c r="C985" s="13"/>
      <c r="D985" s="13"/>
      <c r="E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</row>
    <row r="986" spans="1:19" ht="14.25" customHeight="1" x14ac:dyDescent="0.55000000000000004">
      <c r="A986" s="13"/>
      <c r="B986" s="13"/>
      <c r="C986" s="13"/>
      <c r="D986" s="13"/>
      <c r="E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</row>
    <row r="987" spans="1:19" ht="14.25" customHeight="1" x14ac:dyDescent="0.55000000000000004">
      <c r="A987" s="13"/>
      <c r="B987" s="13"/>
      <c r="C987" s="13"/>
      <c r="D987" s="13"/>
      <c r="E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</row>
    <row r="988" spans="1:19" ht="14.25" customHeight="1" x14ac:dyDescent="0.55000000000000004">
      <c r="A988" s="13"/>
      <c r="B988" s="13"/>
      <c r="C988" s="13"/>
      <c r="D988" s="13"/>
      <c r="E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</row>
    <row r="989" spans="1:19" ht="14.25" customHeight="1" x14ac:dyDescent="0.55000000000000004">
      <c r="A989" s="13"/>
      <c r="B989" s="13"/>
      <c r="C989" s="13"/>
      <c r="D989" s="13"/>
      <c r="E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</row>
    <row r="990" spans="1:19" ht="14.25" customHeight="1" x14ac:dyDescent="0.55000000000000004">
      <c r="A990" s="13"/>
      <c r="B990" s="13"/>
      <c r="C990" s="13"/>
      <c r="D990" s="13"/>
      <c r="E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</row>
    <row r="991" spans="1:19" ht="14.25" customHeight="1" x14ac:dyDescent="0.55000000000000004">
      <c r="A991" s="13"/>
      <c r="B991" s="13"/>
      <c r="C991" s="13"/>
      <c r="D991" s="13"/>
      <c r="E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</row>
    <row r="992" spans="1:19" ht="14.25" customHeight="1" x14ac:dyDescent="0.55000000000000004">
      <c r="A992" s="13"/>
      <c r="B992" s="13"/>
      <c r="C992" s="13"/>
      <c r="D992" s="13"/>
      <c r="E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</row>
    <row r="993" spans="1:19" ht="14.25" customHeight="1" x14ac:dyDescent="0.55000000000000004">
      <c r="A993" s="13"/>
      <c r="B993" s="13"/>
      <c r="C993" s="13"/>
      <c r="D993" s="13"/>
      <c r="E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</row>
    <row r="994" spans="1:19" ht="14.25" customHeight="1" x14ac:dyDescent="0.55000000000000004">
      <c r="A994" s="13"/>
      <c r="B994" s="13"/>
      <c r="C994" s="13"/>
      <c r="D994" s="13"/>
      <c r="E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</row>
    <row r="995" spans="1:19" ht="14.25" customHeight="1" x14ac:dyDescent="0.55000000000000004">
      <c r="A995" s="13"/>
      <c r="B995" s="13"/>
      <c r="C995" s="13"/>
      <c r="D995" s="13"/>
      <c r="E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</row>
    <row r="996" spans="1:19" ht="14.25" customHeight="1" x14ac:dyDescent="0.55000000000000004">
      <c r="A996" s="13"/>
      <c r="B996" s="13"/>
      <c r="C996" s="13"/>
      <c r="D996" s="13"/>
      <c r="E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</row>
    <row r="997" spans="1:19" ht="14.25" customHeight="1" x14ac:dyDescent="0.55000000000000004">
      <c r="A997" s="13"/>
      <c r="B997" s="13"/>
      <c r="C997" s="13"/>
      <c r="D997" s="13"/>
      <c r="E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</row>
    <row r="998" spans="1:19" ht="14.25" customHeight="1" x14ac:dyDescent="0.55000000000000004">
      <c r="A998" s="13"/>
      <c r="B998" s="13"/>
      <c r="C998" s="13"/>
      <c r="D998" s="13"/>
      <c r="E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</row>
    <row r="999" spans="1:19" ht="14.25" customHeight="1" x14ac:dyDescent="0.55000000000000004">
      <c r="A999" s="13"/>
      <c r="B999" s="13"/>
      <c r="C999" s="13"/>
      <c r="D999" s="13"/>
      <c r="E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</row>
    <row r="1000" spans="1:19" ht="14.25" customHeight="1" x14ac:dyDescent="0.55000000000000004">
      <c r="A1000" s="13"/>
      <c r="B1000" s="13"/>
      <c r="C1000" s="13"/>
      <c r="D1000" s="13"/>
      <c r="E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</row>
    <row r="1001" spans="1:19" ht="14.25" customHeight="1" x14ac:dyDescent="0.55000000000000004">
      <c r="A1001" s="13"/>
      <c r="B1001" s="13"/>
      <c r="C1001" s="13"/>
      <c r="D1001" s="13"/>
      <c r="E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01"/>
  <sheetViews>
    <sheetView workbookViewId="0">
      <pane ySplit="1" topLeftCell="A2" activePane="bottomLeft" state="frozen"/>
      <selection pane="bottomLeft" activeCell="J2" sqref="J2:K2"/>
    </sheetView>
  </sheetViews>
  <sheetFormatPr defaultColWidth="12.6171875" defaultRowHeight="15" customHeight="1" x14ac:dyDescent="0.45"/>
  <cols>
    <col min="1" max="9" width="7.6171875" customWidth="1"/>
    <col min="10" max="10" width="11.234375" customWidth="1"/>
    <col min="11" max="11" width="10.140625" customWidth="1"/>
    <col min="12" max="14" width="7.6171875" customWidth="1"/>
  </cols>
  <sheetData>
    <row r="1" spans="1:20" ht="29.25" customHeight="1" x14ac:dyDescent="0.55000000000000004">
      <c r="A1" s="14" t="s">
        <v>27</v>
      </c>
      <c r="B1" s="22" t="s">
        <v>51</v>
      </c>
      <c r="C1" s="22" t="s">
        <v>30</v>
      </c>
      <c r="D1" s="23" t="s">
        <v>52</v>
      </c>
      <c r="E1" s="22" t="s">
        <v>53</v>
      </c>
      <c r="F1" s="23" t="s">
        <v>54</v>
      </c>
      <c r="G1" s="23" t="s">
        <v>55</v>
      </c>
      <c r="H1" s="23" t="s">
        <v>56</v>
      </c>
      <c r="I1" s="23" t="s">
        <v>57</v>
      </c>
      <c r="J1" s="22" t="s">
        <v>95</v>
      </c>
      <c r="K1" s="41" t="s">
        <v>74</v>
      </c>
      <c r="L1" s="22"/>
      <c r="M1" s="14"/>
      <c r="N1" s="14"/>
      <c r="O1" s="14"/>
      <c r="P1" s="14"/>
      <c r="Q1" s="14"/>
      <c r="R1" s="14"/>
      <c r="S1" s="15"/>
      <c r="T1" s="15"/>
    </row>
    <row r="2" spans="1:20" ht="18.399999999999999" customHeight="1" x14ac:dyDescent="0.55000000000000004">
      <c r="A2" s="24"/>
      <c r="B2" s="25"/>
      <c r="C2" s="25"/>
      <c r="D2" s="26"/>
      <c r="E2" s="25"/>
      <c r="F2" s="26" t="s">
        <v>58</v>
      </c>
      <c r="G2" s="26" t="s">
        <v>37</v>
      </c>
      <c r="H2" s="26" t="s">
        <v>59</v>
      </c>
      <c r="I2" s="26"/>
      <c r="J2" s="43" t="s">
        <v>100</v>
      </c>
      <c r="K2" s="43" t="s">
        <v>100</v>
      </c>
      <c r="L2" s="25"/>
      <c r="M2" s="24"/>
      <c r="N2" s="24"/>
      <c r="O2" s="24"/>
      <c r="P2" s="24"/>
      <c r="Q2" s="24"/>
      <c r="R2" s="24"/>
      <c r="S2" s="27"/>
      <c r="T2" s="27"/>
    </row>
    <row r="3" spans="1:20" ht="14.25" customHeight="1" x14ac:dyDescent="0.55000000000000004">
      <c r="A3" s="12" t="s">
        <v>60</v>
      </c>
      <c r="B3" s="12">
        <v>-70.830799999999996</v>
      </c>
      <c r="C3" s="12">
        <v>40.464799999999997</v>
      </c>
      <c r="D3" s="12">
        <v>41</v>
      </c>
      <c r="E3" s="12">
        <v>24</v>
      </c>
      <c r="F3" s="12">
        <v>1.9690000000000001</v>
      </c>
      <c r="G3" s="12">
        <v>1.9530000000000001</v>
      </c>
      <c r="H3" s="12">
        <v>16.886700000000001</v>
      </c>
      <c r="I3" s="12">
        <v>31.938600000000001</v>
      </c>
      <c r="J3" s="34">
        <v>34.686138867537792</v>
      </c>
      <c r="K3" s="34">
        <v>4.1125605772315224</v>
      </c>
    </row>
    <row r="4" spans="1:20" ht="14.25" customHeight="1" x14ac:dyDescent="0.55000000000000004">
      <c r="A4" s="12" t="s">
        <v>60</v>
      </c>
      <c r="B4" s="12">
        <v>-70.830799999999996</v>
      </c>
      <c r="C4" s="12">
        <v>40.464799999999997</v>
      </c>
      <c r="D4" s="12">
        <v>41</v>
      </c>
      <c r="E4" s="12">
        <v>19</v>
      </c>
      <c r="F4" s="12">
        <v>4.1680000000000001</v>
      </c>
      <c r="G4" s="12">
        <v>4.1360000000000001</v>
      </c>
      <c r="H4" s="12">
        <v>17.079000000000001</v>
      </c>
      <c r="I4" s="12">
        <v>31.925999999999998</v>
      </c>
      <c r="J4" s="34">
        <v>21.055598257750447</v>
      </c>
      <c r="K4" s="34">
        <v>4.3661986745057026</v>
      </c>
    </row>
    <row r="5" spans="1:20" ht="14.25" customHeight="1" x14ac:dyDescent="0.55000000000000004">
      <c r="A5" s="12" t="s">
        <v>60</v>
      </c>
      <c r="B5" s="12">
        <v>-70.830799999999996</v>
      </c>
      <c r="C5" s="12">
        <v>40.464799999999997</v>
      </c>
      <c r="D5" s="12">
        <v>41</v>
      </c>
      <c r="E5" s="12">
        <v>17</v>
      </c>
      <c r="F5" s="12">
        <v>8.3149999999999995</v>
      </c>
      <c r="G5" s="12">
        <v>8.2509999999999994</v>
      </c>
      <c r="H5" s="12">
        <v>15.9977</v>
      </c>
      <c r="I5" s="12">
        <v>31.914200000000001</v>
      </c>
      <c r="J5" s="34">
        <v>25.526518063028437</v>
      </c>
      <c r="K5" s="34">
        <v>3.9857415285944482</v>
      </c>
    </row>
    <row r="6" spans="1:20" ht="14.25" customHeight="1" x14ac:dyDescent="0.55000000000000004">
      <c r="A6" s="12" t="s">
        <v>60</v>
      </c>
      <c r="B6" s="12">
        <v>-70.830799999999996</v>
      </c>
      <c r="C6" s="12">
        <v>40.464799999999997</v>
      </c>
      <c r="D6" s="12">
        <v>41</v>
      </c>
      <c r="E6" s="12">
        <v>13</v>
      </c>
      <c r="F6" s="12">
        <v>11.211</v>
      </c>
      <c r="G6" s="12">
        <v>11.124000000000001</v>
      </c>
      <c r="H6" s="12">
        <v>15.7872</v>
      </c>
      <c r="I6" s="12">
        <v>31.912400000000002</v>
      </c>
      <c r="J6" s="34">
        <v>23.592108634383806</v>
      </c>
      <c r="K6" s="34">
        <v>0.12681904863709353</v>
      </c>
    </row>
    <row r="7" spans="1:20" ht="14.25" customHeight="1" x14ac:dyDescent="0.55000000000000004">
      <c r="A7" s="12" t="s">
        <v>60</v>
      </c>
      <c r="B7" s="12">
        <v>-70.830799999999996</v>
      </c>
      <c r="C7" s="12">
        <v>40.464799999999997</v>
      </c>
      <c r="D7" s="12">
        <v>41</v>
      </c>
      <c r="E7" s="12">
        <v>11</v>
      </c>
      <c r="F7" s="12">
        <v>16.949000000000002</v>
      </c>
      <c r="G7" s="12">
        <v>16.818000000000001</v>
      </c>
      <c r="H7" s="12">
        <v>9.7621000000000002</v>
      </c>
      <c r="I7" s="12">
        <v>32.1477</v>
      </c>
      <c r="J7" s="34">
        <v>84.468357673584421</v>
      </c>
      <c r="K7" s="34">
        <v>6.1054313415287327</v>
      </c>
    </row>
    <row r="8" spans="1:20" ht="14.25" customHeight="1" x14ac:dyDescent="0.55000000000000004">
      <c r="A8" s="12" t="s">
        <v>60</v>
      </c>
      <c r="B8" s="12">
        <v>-70.830799999999996</v>
      </c>
      <c r="C8" s="12">
        <v>40.464799999999997</v>
      </c>
      <c r="D8" s="12">
        <v>41</v>
      </c>
      <c r="E8" s="12">
        <v>5</v>
      </c>
      <c r="F8" s="12">
        <v>25.981000000000002</v>
      </c>
      <c r="G8" s="12">
        <v>25.779</v>
      </c>
      <c r="H8" s="12">
        <v>8.8383000000000003</v>
      </c>
      <c r="I8" s="12">
        <v>32.314599999999999</v>
      </c>
      <c r="J8" s="34">
        <v>1111.4732257238022</v>
      </c>
      <c r="K8" s="34">
        <v>17.156805579904265</v>
      </c>
    </row>
    <row r="9" spans="1:20" ht="14.25" customHeight="1" x14ac:dyDescent="0.55000000000000004">
      <c r="A9" s="12" t="s">
        <v>60</v>
      </c>
      <c r="B9" s="12">
        <v>-70.830799999999996</v>
      </c>
      <c r="C9" s="12">
        <v>40.464799999999997</v>
      </c>
      <c r="D9" s="12">
        <v>41</v>
      </c>
      <c r="E9" s="12">
        <v>3</v>
      </c>
      <c r="F9" s="12">
        <v>40.033000000000001</v>
      </c>
      <c r="G9" s="12">
        <v>39.720999999999997</v>
      </c>
      <c r="H9" s="12">
        <v>7.7483000000000004</v>
      </c>
      <c r="I9" s="12">
        <v>32.554400000000001</v>
      </c>
      <c r="J9" s="34">
        <v>1929.549064821932</v>
      </c>
      <c r="K9" s="34">
        <v>41.343009855693005</v>
      </c>
    </row>
    <row r="10" spans="1:20" ht="14.25" customHeight="1" x14ac:dyDescent="0.55000000000000004">
      <c r="A10" s="12" t="s">
        <v>60</v>
      </c>
      <c r="B10" s="12">
        <v>-70.830799999999996</v>
      </c>
      <c r="C10" s="12">
        <v>40.464799999999997</v>
      </c>
      <c r="D10" s="12">
        <v>41</v>
      </c>
      <c r="E10" s="12">
        <v>2</v>
      </c>
      <c r="F10" s="12">
        <v>60.308999999999997</v>
      </c>
      <c r="G10" s="12">
        <v>59.835000000000001</v>
      </c>
      <c r="H10" s="12">
        <v>7.2324999999999999</v>
      </c>
      <c r="I10" s="12">
        <v>32.697800000000001</v>
      </c>
      <c r="J10" s="34">
        <v>1258.4370996669229</v>
      </c>
      <c r="K10" s="34">
        <v>12.881191940139207</v>
      </c>
    </row>
    <row r="11" spans="1:20" ht="14.25" customHeight="1" x14ac:dyDescent="0.55000000000000004">
      <c r="A11" s="16" t="s">
        <v>60</v>
      </c>
      <c r="B11" s="16">
        <v>-70.830799999999996</v>
      </c>
      <c r="C11" s="16">
        <v>40.464799999999997</v>
      </c>
      <c r="D11" s="16">
        <v>41</v>
      </c>
      <c r="E11" s="16">
        <v>1</v>
      </c>
      <c r="F11" s="12">
        <v>69.103999999999999</v>
      </c>
      <c r="G11" s="12">
        <v>68.56</v>
      </c>
      <c r="H11" s="12">
        <v>7.2843</v>
      </c>
      <c r="I11" s="12">
        <v>32.742899999999999</v>
      </c>
      <c r="J11" s="35">
        <v>1253.2487829874456</v>
      </c>
      <c r="K11" s="35">
        <v>2.8987211117049494</v>
      </c>
      <c r="L11" s="16"/>
      <c r="M11" s="16"/>
      <c r="N11" s="16"/>
    </row>
    <row r="12" spans="1:20" ht="14.25" customHeight="1" x14ac:dyDescent="0.55000000000000004">
      <c r="A12" s="12" t="s">
        <v>62</v>
      </c>
      <c r="B12" s="12">
        <v>-70.830799999999996</v>
      </c>
      <c r="C12" s="12">
        <v>40.335599999999999</v>
      </c>
      <c r="D12" s="12">
        <v>44</v>
      </c>
      <c r="E12" s="12">
        <v>19</v>
      </c>
      <c r="F12" s="12">
        <v>2.2639999999999998</v>
      </c>
      <c r="G12" s="12">
        <v>2.2469999999999999</v>
      </c>
      <c r="H12" s="12">
        <v>18.950199999999999</v>
      </c>
      <c r="I12" s="12">
        <v>31.968299999999999</v>
      </c>
      <c r="J12" s="34">
        <v>18.096336151678194</v>
      </c>
      <c r="K12" s="34">
        <v>1.2319564724746417</v>
      </c>
    </row>
    <row r="13" spans="1:20" ht="14.25" customHeight="1" x14ac:dyDescent="0.55000000000000004">
      <c r="A13" s="12" t="s">
        <v>62</v>
      </c>
      <c r="B13" s="12">
        <v>-70.830799999999996</v>
      </c>
      <c r="C13" s="12">
        <v>40.335599999999999</v>
      </c>
      <c r="D13" s="12">
        <v>44</v>
      </c>
      <c r="E13" s="12">
        <v>17</v>
      </c>
      <c r="F13" s="12">
        <v>10.029</v>
      </c>
      <c r="G13" s="12">
        <v>9.952</v>
      </c>
      <c r="H13" s="12">
        <v>14.22</v>
      </c>
      <c r="I13" s="12">
        <v>32.202399999999997</v>
      </c>
      <c r="J13" s="34">
        <v>13.894440174224954</v>
      </c>
      <c r="K13" s="34">
        <v>1.159488444682014</v>
      </c>
    </row>
    <row r="14" spans="1:20" ht="14.25" customHeight="1" x14ac:dyDescent="0.55000000000000004">
      <c r="A14" s="12" t="s">
        <v>62</v>
      </c>
      <c r="B14" s="12">
        <v>-70.830799999999996</v>
      </c>
      <c r="C14" s="12">
        <v>40.335599999999999</v>
      </c>
      <c r="D14" s="12">
        <v>44</v>
      </c>
      <c r="E14" s="12">
        <v>13</v>
      </c>
      <c r="F14" s="12">
        <v>23.463999999999999</v>
      </c>
      <c r="G14" s="12">
        <v>23.282</v>
      </c>
      <c r="H14" s="12">
        <v>9.7591999999999999</v>
      </c>
      <c r="I14" s="12">
        <v>32.6387</v>
      </c>
      <c r="J14" s="34">
        <v>36.223417883679218</v>
      </c>
      <c r="K14" s="34">
        <v>1.1413714377338622</v>
      </c>
    </row>
    <row r="15" spans="1:20" ht="14.25" customHeight="1" x14ac:dyDescent="0.55000000000000004">
      <c r="A15" s="12" t="s">
        <v>62</v>
      </c>
      <c r="B15" s="12">
        <v>-70.830799999999996</v>
      </c>
      <c r="C15" s="12">
        <v>40.335599999999999</v>
      </c>
      <c r="D15" s="12">
        <v>44</v>
      </c>
      <c r="E15" s="12">
        <v>9</v>
      </c>
      <c r="F15" s="12">
        <v>30.577000000000002</v>
      </c>
      <c r="G15" s="12">
        <v>30.338999999999999</v>
      </c>
      <c r="H15" s="12">
        <v>8.6506000000000007</v>
      </c>
      <c r="I15" s="12">
        <v>32.683900000000001</v>
      </c>
      <c r="J15" s="34">
        <v>134.58365359979501</v>
      </c>
      <c r="K15" s="34">
        <v>1.177605451630156</v>
      </c>
    </row>
    <row r="16" spans="1:20" ht="14.25" customHeight="1" x14ac:dyDescent="0.55000000000000004">
      <c r="A16" s="12" t="s">
        <v>62</v>
      </c>
      <c r="B16" s="12">
        <v>-70.830799999999996</v>
      </c>
      <c r="C16" s="12">
        <v>40.335599999999999</v>
      </c>
      <c r="D16" s="12">
        <v>44</v>
      </c>
      <c r="E16" s="12">
        <v>7</v>
      </c>
      <c r="F16" s="12">
        <v>39.915999999999997</v>
      </c>
      <c r="G16" s="12">
        <v>39.606000000000002</v>
      </c>
      <c r="H16" s="12">
        <v>7.2732000000000001</v>
      </c>
      <c r="I16" s="12">
        <v>32.678800000000003</v>
      </c>
      <c r="J16" s="34">
        <v>998.61132462208559</v>
      </c>
      <c r="K16" s="34">
        <v>32.085219305185142</v>
      </c>
    </row>
    <row r="17" spans="1:14" ht="14.25" customHeight="1" x14ac:dyDescent="0.55000000000000004">
      <c r="A17" s="12" t="s">
        <v>62</v>
      </c>
      <c r="B17" s="12">
        <v>-70.830799999999996</v>
      </c>
      <c r="C17" s="12">
        <v>40.335599999999999</v>
      </c>
      <c r="D17" s="12">
        <v>44</v>
      </c>
      <c r="E17" s="12">
        <v>5</v>
      </c>
      <c r="F17" s="12">
        <v>60.396999999999998</v>
      </c>
      <c r="G17" s="12">
        <v>59.923999999999999</v>
      </c>
      <c r="H17" s="13">
        <v>7.4954000000000001</v>
      </c>
      <c r="I17" s="13">
        <v>33.037999999999997</v>
      </c>
      <c r="J17" s="34">
        <v>23.041250320266464</v>
      </c>
      <c r="K17" s="34">
        <v>18.624283142704858</v>
      </c>
    </row>
    <row r="18" spans="1:14" ht="14.25" customHeight="1" x14ac:dyDescent="0.55000000000000004">
      <c r="A18" s="12" t="s">
        <v>62</v>
      </c>
      <c r="B18" s="12">
        <v>-70.830799999999996</v>
      </c>
      <c r="C18" s="12">
        <v>40.335599999999999</v>
      </c>
      <c r="D18" s="12">
        <v>44</v>
      </c>
      <c r="E18" s="12">
        <v>3</v>
      </c>
      <c r="F18" s="12">
        <v>80.664000000000001</v>
      </c>
      <c r="G18" s="12">
        <v>80.028000000000006</v>
      </c>
      <c r="H18" s="12">
        <v>8.2050999999999998</v>
      </c>
      <c r="I18" s="12">
        <v>33.366799999999998</v>
      </c>
      <c r="J18" s="34">
        <v>12.382782475019216</v>
      </c>
      <c r="K18" s="34">
        <v>3.478465334046037</v>
      </c>
    </row>
    <row r="19" spans="1:14" ht="14.25" customHeight="1" x14ac:dyDescent="0.55000000000000004">
      <c r="A19" s="16" t="s">
        <v>62</v>
      </c>
      <c r="B19" s="16">
        <v>-70.830799999999996</v>
      </c>
      <c r="C19" s="16">
        <v>40.335599999999999</v>
      </c>
      <c r="D19" s="16">
        <v>44</v>
      </c>
      <c r="E19" s="16">
        <v>1</v>
      </c>
      <c r="F19" s="12">
        <v>90.742000000000004</v>
      </c>
      <c r="G19" s="12">
        <v>90.024000000000001</v>
      </c>
      <c r="H19" s="12">
        <v>9.7225000000000001</v>
      </c>
      <c r="I19" s="12">
        <v>33.950200000000002</v>
      </c>
      <c r="J19" s="35">
        <v>10.486805021778119</v>
      </c>
      <c r="K19" s="35">
        <v>2.463912944949282</v>
      </c>
      <c r="L19" s="16"/>
      <c r="M19" s="16"/>
      <c r="N19" s="16"/>
    </row>
    <row r="20" spans="1:14" ht="14.25" customHeight="1" x14ac:dyDescent="0.55000000000000004">
      <c r="A20" s="12" t="s">
        <v>63</v>
      </c>
      <c r="B20" s="12">
        <v>-70.829800000000006</v>
      </c>
      <c r="C20" s="12">
        <v>40.270200000000003</v>
      </c>
      <c r="D20" s="12">
        <v>45</v>
      </c>
      <c r="E20" s="12">
        <v>19</v>
      </c>
      <c r="F20" s="12">
        <v>2.1720000000000002</v>
      </c>
      <c r="G20" s="12">
        <v>2.1549999999999998</v>
      </c>
      <c r="H20" s="12">
        <v>19.8111</v>
      </c>
      <c r="I20" s="12">
        <v>32.053699999999999</v>
      </c>
      <c r="J20" s="34">
        <v>12.04970535485524</v>
      </c>
      <c r="K20" s="34">
        <v>0.18117006948156439</v>
      </c>
    </row>
    <row r="21" spans="1:14" ht="14.25" customHeight="1" x14ac:dyDescent="0.55000000000000004">
      <c r="A21" s="12" t="s">
        <v>63</v>
      </c>
      <c r="B21" s="12">
        <v>-70.829800000000006</v>
      </c>
      <c r="C21" s="12">
        <v>40.270200000000003</v>
      </c>
      <c r="D21" s="12">
        <v>45</v>
      </c>
      <c r="E21" s="12">
        <v>17</v>
      </c>
      <c r="F21" s="12">
        <v>9.8849999999999998</v>
      </c>
      <c r="G21" s="12">
        <v>9.8089999999999993</v>
      </c>
      <c r="H21" s="12">
        <v>13.026</v>
      </c>
      <c r="I21" s="12">
        <v>32.108499999999999</v>
      </c>
      <c r="J21" s="34">
        <v>10.422751729438893</v>
      </c>
      <c r="K21" s="34">
        <v>3.6052843826831427</v>
      </c>
    </row>
    <row r="22" spans="1:14" ht="14.25" customHeight="1" x14ac:dyDescent="0.55000000000000004">
      <c r="A22" s="12" t="s">
        <v>63</v>
      </c>
      <c r="B22" s="12">
        <v>-70.829800000000006</v>
      </c>
      <c r="C22" s="12">
        <v>40.270200000000003</v>
      </c>
      <c r="D22" s="12">
        <v>45</v>
      </c>
      <c r="E22" s="12">
        <v>14</v>
      </c>
      <c r="F22" s="12">
        <v>20.402999999999999</v>
      </c>
      <c r="G22" s="12">
        <v>20.245000000000001</v>
      </c>
      <c r="H22" s="12">
        <v>10.330399999999999</v>
      </c>
      <c r="I22" s="12">
        <v>32.299199999999999</v>
      </c>
      <c r="J22" s="34">
        <v>12.165001281065845</v>
      </c>
      <c r="K22" s="34">
        <v>1.6848816461785514</v>
      </c>
    </row>
    <row r="23" spans="1:14" ht="14.25" customHeight="1" x14ac:dyDescent="0.55000000000000004">
      <c r="A23" s="12" t="s">
        <v>63</v>
      </c>
      <c r="B23" s="12">
        <v>-70.829800000000006</v>
      </c>
      <c r="C23" s="12">
        <v>40.270200000000003</v>
      </c>
      <c r="D23" s="12">
        <v>45</v>
      </c>
      <c r="E23" s="12">
        <v>11</v>
      </c>
      <c r="F23" s="12">
        <v>30.356000000000002</v>
      </c>
      <c r="G23" s="12">
        <v>30.12</v>
      </c>
      <c r="H23" s="12">
        <v>8.5687999999999995</v>
      </c>
      <c r="I23" s="12">
        <v>32.540100000000002</v>
      </c>
      <c r="J23" s="34">
        <v>61.934409428644635</v>
      </c>
      <c r="K23" s="34">
        <v>2.2465088615714004</v>
      </c>
    </row>
    <row r="24" spans="1:14" ht="14.25" customHeight="1" x14ac:dyDescent="0.55000000000000004">
      <c r="A24" s="12" t="s">
        <v>63</v>
      </c>
      <c r="B24" s="12">
        <v>-70.829800000000006</v>
      </c>
      <c r="C24" s="12">
        <v>40.270200000000003</v>
      </c>
      <c r="D24" s="12">
        <v>45</v>
      </c>
      <c r="E24" s="12">
        <v>7</v>
      </c>
      <c r="F24" s="12">
        <v>40.238999999999997</v>
      </c>
      <c r="G24" s="16">
        <v>39.926000000000002</v>
      </c>
      <c r="H24" s="16">
        <v>7.5365000000000002</v>
      </c>
      <c r="I24" s="16">
        <v>32.621000000000002</v>
      </c>
      <c r="J24" s="34">
        <v>854.8885472713298</v>
      </c>
      <c r="K24" s="34">
        <v>7.826547001603557</v>
      </c>
    </row>
    <row r="25" spans="1:14" ht="14.25" customHeight="1" x14ac:dyDescent="0.55000000000000004">
      <c r="A25" s="12" t="s">
        <v>63</v>
      </c>
      <c r="B25" s="12">
        <v>-70.829800000000006</v>
      </c>
      <c r="C25" s="12">
        <v>40.270200000000003</v>
      </c>
      <c r="D25" s="12">
        <v>45</v>
      </c>
      <c r="E25" s="12">
        <v>5</v>
      </c>
      <c r="F25" s="12">
        <v>60.902000000000001</v>
      </c>
      <c r="G25" s="13">
        <v>60.424999999999997</v>
      </c>
      <c r="H25" s="13">
        <v>7.5877999999999997</v>
      </c>
      <c r="I25" s="13">
        <v>33.108400000000003</v>
      </c>
      <c r="J25" s="34">
        <v>11.383551114527286</v>
      </c>
      <c r="K25" s="34">
        <v>0.76091429182257264</v>
      </c>
    </row>
    <row r="26" spans="1:14" ht="14.25" customHeight="1" x14ac:dyDescent="0.55000000000000004">
      <c r="A26" s="12" t="s">
        <v>63</v>
      </c>
      <c r="B26" s="12">
        <v>-70.829800000000006</v>
      </c>
      <c r="C26" s="12">
        <v>40.270200000000003</v>
      </c>
      <c r="D26" s="12">
        <v>45</v>
      </c>
      <c r="E26" s="12">
        <v>3</v>
      </c>
      <c r="F26" s="12">
        <v>80.462999999999994</v>
      </c>
      <c r="G26" s="13">
        <v>79.828999999999994</v>
      </c>
      <c r="H26" s="13">
        <v>8.6997999999999998</v>
      </c>
      <c r="I26" s="13">
        <v>33.552</v>
      </c>
      <c r="J26" s="34">
        <v>8.5267742761977967</v>
      </c>
      <c r="K26" s="34">
        <v>2.1196898129343142</v>
      </c>
    </row>
    <row r="27" spans="1:14" ht="14.25" customHeight="1" x14ac:dyDescent="0.55000000000000004">
      <c r="A27" s="12" t="s">
        <v>63</v>
      </c>
      <c r="B27" s="12">
        <v>-70.829800000000006</v>
      </c>
      <c r="C27" s="12">
        <v>40.270200000000003</v>
      </c>
      <c r="D27" s="12">
        <v>45</v>
      </c>
      <c r="E27" s="12">
        <v>2</v>
      </c>
      <c r="F27" s="12">
        <v>100.961</v>
      </c>
      <c r="G27" s="13">
        <v>100.16</v>
      </c>
      <c r="H27" s="13">
        <v>12.210699999999999</v>
      </c>
      <c r="I27" s="13">
        <v>35.1267</v>
      </c>
      <c r="J27" s="34">
        <v>35.595695618754803</v>
      </c>
      <c r="K27" s="34">
        <v>6.0873143345805589</v>
      </c>
    </row>
    <row r="28" spans="1:14" ht="14.25" customHeight="1" x14ac:dyDescent="0.55000000000000004">
      <c r="A28" s="16" t="s">
        <v>63</v>
      </c>
      <c r="B28" s="16">
        <v>-70.829800000000006</v>
      </c>
      <c r="C28" s="16">
        <v>40.270200000000003</v>
      </c>
      <c r="D28" s="16">
        <v>45</v>
      </c>
      <c r="E28" s="16">
        <v>1</v>
      </c>
      <c r="F28" s="16">
        <v>110.97199999999999</v>
      </c>
      <c r="G28" s="13">
        <v>110.089</v>
      </c>
      <c r="H28" s="13">
        <v>12.714</v>
      </c>
      <c r="I28" s="13">
        <v>35.342799999999997</v>
      </c>
      <c r="J28" s="35">
        <v>10.166538560081989</v>
      </c>
      <c r="K28" s="35">
        <v>0.96020136825229396</v>
      </c>
      <c r="L28" s="16"/>
      <c r="M28" s="16"/>
      <c r="N28" s="16"/>
    </row>
    <row r="29" spans="1:14" ht="14.25" customHeight="1" x14ac:dyDescent="0.55000000000000004">
      <c r="A29" s="12" t="s">
        <v>64</v>
      </c>
      <c r="B29" s="12">
        <v>-70.831299999999999</v>
      </c>
      <c r="C29" s="12">
        <v>40.205300000000001</v>
      </c>
      <c r="D29" s="12">
        <v>46</v>
      </c>
      <c r="E29" s="12">
        <v>23</v>
      </c>
      <c r="F29" s="12">
        <v>2.0209999999999999</v>
      </c>
      <c r="G29" s="12">
        <v>2.0049999999999999</v>
      </c>
      <c r="H29" s="12">
        <v>20.076799999999999</v>
      </c>
      <c r="I29" s="12">
        <v>32.156199999999998</v>
      </c>
      <c r="J29" s="34">
        <v>23.566487317448114</v>
      </c>
      <c r="K29" s="34">
        <v>1.0326693960449205</v>
      </c>
    </row>
    <row r="30" spans="1:14" ht="14.25" customHeight="1" x14ac:dyDescent="0.55000000000000004">
      <c r="A30" s="12" t="s">
        <v>64</v>
      </c>
      <c r="B30" s="12">
        <v>-70.831299999999999</v>
      </c>
      <c r="C30" s="12">
        <v>40.205300000000001</v>
      </c>
      <c r="D30" s="12">
        <v>46</v>
      </c>
      <c r="E30" s="12">
        <v>20</v>
      </c>
      <c r="F30" s="12">
        <v>4.2329999999999997</v>
      </c>
      <c r="G30" s="12">
        <v>4.2</v>
      </c>
      <c r="H30" s="12">
        <v>19.901700000000002</v>
      </c>
      <c r="I30" s="12">
        <v>32.149700000000003</v>
      </c>
      <c r="J30" s="34">
        <v>47.548039969254418</v>
      </c>
      <c r="K30" s="34">
        <v>7.0837497167291916</v>
      </c>
    </row>
    <row r="31" spans="1:14" ht="14.25" customHeight="1" x14ac:dyDescent="0.55000000000000004">
      <c r="A31" s="12" t="s">
        <v>64</v>
      </c>
      <c r="B31" s="12">
        <v>-70.831299999999999</v>
      </c>
      <c r="C31" s="12">
        <v>40.205300000000001</v>
      </c>
      <c r="D31" s="12">
        <v>46</v>
      </c>
      <c r="E31" s="12">
        <v>18</v>
      </c>
      <c r="F31" s="12">
        <v>8.2360000000000007</v>
      </c>
      <c r="G31" s="12">
        <v>8.173</v>
      </c>
      <c r="H31" s="12">
        <v>18.550899999999999</v>
      </c>
      <c r="I31" s="12">
        <v>32.357900000000001</v>
      </c>
      <c r="J31" s="34">
        <v>29.677171406610299</v>
      </c>
      <c r="K31" s="34">
        <v>0.47104218065206788</v>
      </c>
    </row>
    <row r="32" spans="1:14" ht="14.25" customHeight="1" x14ac:dyDescent="0.55000000000000004">
      <c r="A32" s="12" t="s">
        <v>64</v>
      </c>
      <c r="B32" s="12">
        <v>-70.831299999999999</v>
      </c>
      <c r="C32" s="12">
        <v>40.205300000000001</v>
      </c>
      <c r="D32" s="12">
        <v>46</v>
      </c>
      <c r="E32" s="12">
        <v>16</v>
      </c>
      <c r="F32" s="12">
        <v>11.273999999999999</v>
      </c>
      <c r="G32" s="12">
        <v>11.186999999999999</v>
      </c>
      <c r="H32" s="12">
        <v>16.791</v>
      </c>
      <c r="I32" s="12">
        <v>32.530099999999997</v>
      </c>
      <c r="J32" s="34">
        <v>26.820394568280808</v>
      </c>
      <c r="K32" s="34">
        <v>1.1776054516301708</v>
      </c>
    </row>
    <row r="33" spans="1:14" ht="14.25" customHeight="1" x14ac:dyDescent="0.55000000000000004">
      <c r="A33" s="12" t="s">
        <v>64</v>
      </c>
      <c r="B33" s="12">
        <v>-70.831299999999999</v>
      </c>
      <c r="C33" s="12">
        <v>40.205300000000001</v>
      </c>
      <c r="D33" s="12">
        <v>46</v>
      </c>
      <c r="E33" s="12">
        <v>14</v>
      </c>
      <c r="F33" s="16">
        <v>18.343</v>
      </c>
      <c r="G33" s="16">
        <v>18.201000000000001</v>
      </c>
      <c r="H33" s="16">
        <v>13.1617</v>
      </c>
      <c r="I33" s="16">
        <v>32.624899999999997</v>
      </c>
      <c r="J33" s="34">
        <v>31.07353317960543</v>
      </c>
      <c r="K33" s="34">
        <v>2.8443700908605689</v>
      </c>
    </row>
    <row r="34" spans="1:14" ht="14.25" customHeight="1" x14ac:dyDescent="0.55000000000000004">
      <c r="A34" s="12" t="s">
        <v>64</v>
      </c>
      <c r="B34" s="12">
        <v>-70.831299999999999</v>
      </c>
      <c r="C34" s="12">
        <v>40.205300000000001</v>
      </c>
      <c r="D34" s="12">
        <v>46</v>
      </c>
      <c r="E34" s="12">
        <v>10</v>
      </c>
      <c r="F34" s="13">
        <v>27.033999999999999</v>
      </c>
      <c r="G34" s="13">
        <v>26.824000000000002</v>
      </c>
      <c r="H34" s="13">
        <v>11.358599999999999</v>
      </c>
      <c r="I34" s="13">
        <v>32.962699999999998</v>
      </c>
      <c r="J34" s="34">
        <v>56.105559825775046</v>
      </c>
      <c r="K34" s="34">
        <v>23.062949845003178</v>
      </c>
    </row>
    <row r="35" spans="1:14" ht="14.25" customHeight="1" x14ac:dyDescent="0.55000000000000004">
      <c r="A35" s="12" t="s">
        <v>64</v>
      </c>
      <c r="B35" s="12">
        <v>-70.831299999999999</v>
      </c>
      <c r="C35" s="12">
        <v>40.205300000000001</v>
      </c>
      <c r="D35" s="12">
        <v>46</v>
      </c>
      <c r="E35" s="12">
        <v>8</v>
      </c>
      <c r="F35" s="13">
        <v>41.707999999999998</v>
      </c>
      <c r="G35" s="13">
        <v>41.384</v>
      </c>
      <c r="H35" s="13">
        <v>10.280900000000001</v>
      </c>
      <c r="I35" s="13">
        <v>33.429099999999998</v>
      </c>
      <c r="J35" s="34">
        <v>19.454265949269789</v>
      </c>
      <c r="K35" s="34">
        <v>0.61597823623732084</v>
      </c>
    </row>
    <row r="36" spans="1:14" ht="14.25" customHeight="1" x14ac:dyDescent="0.55000000000000004">
      <c r="A36" s="12" t="s">
        <v>64</v>
      </c>
      <c r="B36" s="12">
        <v>-70.831299999999999</v>
      </c>
      <c r="C36" s="12">
        <v>40.205300000000001</v>
      </c>
      <c r="D36" s="12">
        <v>46</v>
      </c>
      <c r="E36" s="12">
        <v>6</v>
      </c>
      <c r="F36" s="13">
        <v>60.363999999999997</v>
      </c>
      <c r="G36" s="13">
        <v>59.892000000000003</v>
      </c>
      <c r="H36" s="13">
        <v>11.4635</v>
      </c>
      <c r="I36" s="13">
        <v>34.197000000000003</v>
      </c>
      <c r="J36" s="34">
        <v>15.354855239559312</v>
      </c>
      <c r="K36" s="34">
        <v>0</v>
      </c>
    </row>
    <row r="37" spans="1:14" ht="14.25" customHeight="1" x14ac:dyDescent="0.55000000000000004">
      <c r="A37" s="12" t="s">
        <v>64</v>
      </c>
      <c r="B37" s="12">
        <v>-70.831299999999999</v>
      </c>
      <c r="C37" s="12">
        <v>40.205300000000001</v>
      </c>
      <c r="D37" s="12">
        <v>46</v>
      </c>
      <c r="E37" s="12">
        <v>4</v>
      </c>
      <c r="F37" s="13">
        <v>80.5</v>
      </c>
      <c r="G37" s="13">
        <v>79.866</v>
      </c>
      <c r="H37" s="13">
        <v>11.2904</v>
      </c>
      <c r="I37" s="13">
        <v>34.369199999999999</v>
      </c>
      <c r="J37" s="34">
        <v>19.8257750448373</v>
      </c>
      <c r="K37" s="34">
        <v>8.4244082308927695</v>
      </c>
    </row>
    <row r="38" spans="1:14" ht="14.25" customHeight="1" x14ac:dyDescent="0.55000000000000004">
      <c r="A38" s="12" t="s">
        <v>64</v>
      </c>
      <c r="B38" s="12">
        <v>-70.831299999999999</v>
      </c>
      <c r="C38" s="12">
        <v>40.205300000000001</v>
      </c>
      <c r="D38" s="12">
        <v>46</v>
      </c>
      <c r="E38" s="12">
        <v>2</v>
      </c>
      <c r="F38" s="13">
        <v>100.86499999999999</v>
      </c>
      <c r="G38" s="13">
        <v>100.066</v>
      </c>
      <c r="H38" s="13">
        <v>12.1174</v>
      </c>
      <c r="I38" s="13">
        <v>34.845700000000001</v>
      </c>
      <c r="J38" s="34">
        <v>19.761721752498076</v>
      </c>
      <c r="K38" s="34">
        <v>0.65221225013363482</v>
      </c>
    </row>
    <row r="39" spans="1:14" ht="14.25" customHeight="1" x14ac:dyDescent="0.55000000000000004">
      <c r="A39" s="16" t="s">
        <v>64</v>
      </c>
      <c r="B39" s="16">
        <v>-70.831299999999999</v>
      </c>
      <c r="C39" s="16">
        <v>40.205300000000001</v>
      </c>
      <c r="D39" s="16">
        <v>46</v>
      </c>
      <c r="E39" s="16">
        <v>1</v>
      </c>
      <c r="F39" s="13">
        <v>118.631</v>
      </c>
      <c r="G39" s="13">
        <v>117.68600000000001</v>
      </c>
      <c r="H39" s="13">
        <v>13.301399999999999</v>
      </c>
      <c r="I39" s="13">
        <v>35.357999999999997</v>
      </c>
      <c r="J39" s="35">
        <v>15.598257750448372</v>
      </c>
      <c r="K39" s="35">
        <v>2.7719020630679205</v>
      </c>
      <c r="L39" s="16"/>
      <c r="M39" s="16"/>
      <c r="N39" s="16"/>
    </row>
    <row r="40" spans="1:14" ht="14.25" customHeight="1" x14ac:dyDescent="0.55000000000000004">
      <c r="A40" s="12" t="s">
        <v>65</v>
      </c>
      <c r="B40" s="12">
        <v>-70.831100000000006</v>
      </c>
      <c r="C40" s="12">
        <v>40.139899999999997</v>
      </c>
      <c r="D40" s="12">
        <v>47</v>
      </c>
      <c r="E40" s="12">
        <v>16</v>
      </c>
      <c r="F40" s="13">
        <v>1.5660000000000001</v>
      </c>
      <c r="G40" s="13">
        <v>1.554</v>
      </c>
      <c r="H40" s="13">
        <v>19.697900000000001</v>
      </c>
      <c r="I40" s="13">
        <v>32.021500000000003</v>
      </c>
      <c r="J40" s="34">
        <v>31.432231616705096</v>
      </c>
      <c r="K40" s="34">
        <v>1.5399455905933022</v>
      </c>
    </row>
    <row r="41" spans="1:14" ht="14.25" customHeight="1" x14ac:dyDescent="0.55000000000000004">
      <c r="A41" s="12" t="s">
        <v>65</v>
      </c>
      <c r="B41" s="12">
        <v>-70.831100000000006</v>
      </c>
      <c r="C41" s="12">
        <v>40.139899999999997</v>
      </c>
      <c r="D41" s="12">
        <v>47</v>
      </c>
      <c r="E41" s="12">
        <v>14</v>
      </c>
      <c r="F41" s="13">
        <v>10.433999999999999</v>
      </c>
      <c r="G41" s="13">
        <v>10.353999999999999</v>
      </c>
      <c r="H41" s="13">
        <v>14.608700000000001</v>
      </c>
      <c r="I41" s="13">
        <v>32.312899999999999</v>
      </c>
      <c r="J41" s="34">
        <v>33.571611580835253</v>
      </c>
      <c r="K41" s="34">
        <v>5.6525061678248418</v>
      </c>
    </row>
    <row r="42" spans="1:14" ht="14.25" customHeight="1" x14ac:dyDescent="0.55000000000000004">
      <c r="A42" s="12" t="s">
        <v>65</v>
      </c>
      <c r="B42" s="12">
        <v>-70.831100000000006</v>
      </c>
      <c r="C42" s="12">
        <v>40.139899999999997</v>
      </c>
      <c r="D42" s="12">
        <v>47</v>
      </c>
      <c r="E42" s="12">
        <v>12</v>
      </c>
      <c r="F42" s="16">
        <v>24.969000000000001</v>
      </c>
      <c r="G42" s="16">
        <v>24.776</v>
      </c>
      <c r="H42" s="16">
        <v>7.9737999999999998</v>
      </c>
      <c r="I42" s="16">
        <v>32.602200000000003</v>
      </c>
      <c r="J42" s="34">
        <v>101.54496541122214</v>
      </c>
      <c r="K42" s="34">
        <v>9.7469497381081833</v>
      </c>
    </row>
    <row r="43" spans="1:14" ht="14.25" customHeight="1" x14ac:dyDescent="0.55000000000000004">
      <c r="A43" s="12" t="s">
        <v>65</v>
      </c>
      <c r="B43" s="12">
        <v>-70.831100000000006</v>
      </c>
      <c r="C43" s="12">
        <v>40.139899999999997</v>
      </c>
      <c r="D43" s="12">
        <v>47</v>
      </c>
      <c r="E43" s="12">
        <v>10</v>
      </c>
      <c r="F43" s="13">
        <v>30.260999999999999</v>
      </c>
      <c r="G43" s="13">
        <v>30.027000000000001</v>
      </c>
      <c r="H43" s="13">
        <v>7.1741999999999999</v>
      </c>
      <c r="I43" s="13">
        <v>32.787999999999997</v>
      </c>
      <c r="J43" s="34">
        <v>598.30386881885727</v>
      </c>
      <c r="K43" s="34">
        <v>14.11314841261394</v>
      </c>
    </row>
    <row r="44" spans="1:14" ht="14.25" customHeight="1" x14ac:dyDescent="0.55000000000000004">
      <c r="A44" s="12" t="s">
        <v>65</v>
      </c>
      <c r="B44" s="12">
        <v>-70.831100000000006</v>
      </c>
      <c r="C44" s="12">
        <v>40.139899999999997</v>
      </c>
      <c r="D44" s="12">
        <v>47</v>
      </c>
      <c r="E44" s="12">
        <v>8</v>
      </c>
      <c r="F44" s="13">
        <v>40.840000000000003</v>
      </c>
      <c r="G44" s="13">
        <v>40.523000000000003</v>
      </c>
      <c r="H44" s="13">
        <v>7.2537000000000003</v>
      </c>
      <c r="I44" s="13">
        <v>32.910899999999998</v>
      </c>
      <c r="J44" s="34">
        <v>95.780169100691779</v>
      </c>
      <c r="K44" s="36" t="s">
        <v>98</v>
      </c>
    </row>
    <row r="45" spans="1:14" ht="14.25" customHeight="1" x14ac:dyDescent="0.55000000000000004">
      <c r="A45" s="12" t="s">
        <v>65</v>
      </c>
      <c r="B45" s="12">
        <v>-70.831100000000006</v>
      </c>
      <c r="C45" s="12">
        <v>40.139899999999997</v>
      </c>
      <c r="D45" s="12">
        <v>47</v>
      </c>
      <c r="E45" s="12">
        <v>6</v>
      </c>
      <c r="F45" s="13">
        <v>60.616</v>
      </c>
      <c r="G45" s="13">
        <v>60.142000000000003</v>
      </c>
      <c r="H45" s="13">
        <v>8.1197999999999997</v>
      </c>
      <c r="I45" s="13">
        <v>33.287300000000002</v>
      </c>
      <c r="J45" s="34">
        <v>11.921598770176786</v>
      </c>
      <c r="K45" s="34">
        <v>1.7754666809193462</v>
      </c>
    </row>
    <row r="46" spans="1:14" ht="14.25" customHeight="1" x14ac:dyDescent="0.55000000000000004">
      <c r="A46" s="12" t="s">
        <v>65</v>
      </c>
      <c r="B46" s="12">
        <v>-70.831100000000006</v>
      </c>
      <c r="C46" s="12">
        <v>40.139899999999997</v>
      </c>
      <c r="D46" s="12">
        <v>47</v>
      </c>
      <c r="E46" s="12">
        <v>4</v>
      </c>
      <c r="F46" s="13">
        <v>81.201999999999998</v>
      </c>
      <c r="G46" s="13">
        <v>80.563000000000002</v>
      </c>
      <c r="H46" s="13">
        <v>10.4331</v>
      </c>
      <c r="I46" s="13">
        <v>34.082799999999999</v>
      </c>
      <c r="J46" s="34">
        <v>11.562900333077121</v>
      </c>
      <c r="K46" s="34">
        <v>0.83338231961519793</v>
      </c>
    </row>
    <row r="47" spans="1:14" ht="14.25" customHeight="1" x14ac:dyDescent="0.55000000000000004">
      <c r="A47" s="12" t="s">
        <v>65</v>
      </c>
      <c r="B47" s="12">
        <v>-70.831100000000006</v>
      </c>
      <c r="C47" s="12">
        <v>40.139899999999997</v>
      </c>
      <c r="D47" s="12">
        <v>47</v>
      </c>
      <c r="E47" s="12">
        <v>2</v>
      </c>
      <c r="F47" s="13">
        <v>101.872</v>
      </c>
      <c r="G47" s="13">
        <v>101.066</v>
      </c>
      <c r="H47" s="13">
        <v>13.2515</v>
      </c>
      <c r="I47" s="13">
        <v>35.158200000000001</v>
      </c>
      <c r="J47" s="34">
        <v>11.217012554445299</v>
      </c>
      <c r="K47" s="34">
        <v>0.81526531266704216</v>
      </c>
    </row>
    <row r="48" spans="1:14" ht="14.25" customHeight="1" x14ac:dyDescent="0.55000000000000004">
      <c r="A48" s="16" t="s">
        <v>65</v>
      </c>
      <c r="B48" s="16">
        <v>-70.831100000000006</v>
      </c>
      <c r="C48" s="16">
        <v>40.139899999999997</v>
      </c>
      <c r="D48" s="16">
        <v>47</v>
      </c>
      <c r="E48" s="16">
        <v>1</v>
      </c>
      <c r="F48" s="13">
        <v>127.523</v>
      </c>
      <c r="G48" s="13">
        <v>126.505</v>
      </c>
      <c r="H48" s="13">
        <v>13.045999999999999</v>
      </c>
      <c r="I48" s="13">
        <v>35.374000000000002</v>
      </c>
      <c r="J48" s="35">
        <v>16.251601332308482</v>
      </c>
      <c r="K48" s="35">
        <v>1.5218285836451453</v>
      </c>
      <c r="L48" s="16"/>
      <c r="M48" s="16"/>
      <c r="N48" s="16"/>
    </row>
    <row r="49" spans="1:14" ht="14.25" customHeight="1" x14ac:dyDescent="0.55000000000000004">
      <c r="A49" s="12" t="s">
        <v>66</v>
      </c>
      <c r="B49" s="12">
        <v>-70.830200000000005</v>
      </c>
      <c r="C49" s="12">
        <v>40.0745</v>
      </c>
      <c r="D49" s="12">
        <v>49</v>
      </c>
      <c r="E49" s="12">
        <v>18</v>
      </c>
      <c r="F49" s="13">
        <v>1.357</v>
      </c>
      <c r="G49" s="13">
        <v>1.3460000000000001</v>
      </c>
      <c r="H49" s="13">
        <v>19.965800000000002</v>
      </c>
      <c r="I49" s="13">
        <v>32.052500000000002</v>
      </c>
      <c r="J49" s="34">
        <v>22.285421470663593</v>
      </c>
      <c r="K49" s="34">
        <v>1.902285729556431</v>
      </c>
    </row>
    <row r="50" spans="1:14" ht="14.25" customHeight="1" x14ac:dyDescent="0.55000000000000004">
      <c r="A50" s="12" t="s">
        <v>66</v>
      </c>
      <c r="B50" s="12">
        <v>-70.830200000000005</v>
      </c>
      <c r="C50" s="12">
        <v>40.0745</v>
      </c>
      <c r="D50" s="12">
        <v>49</v>
      </c>
      <c r="E50" s="12">
        <v>16</v>
      </c>
      <c r="F50" s="16">
        <v>9.9649999999999999</v>
      </c>
      <c r="G50" s="16">
        <v>9.8889999999999993</v>
      </c>
      <c r="H50" s="16">
        <v>16.127700000000001</v>
      </c>
      <c r="I50" s="16">
        <v>32.150599999999997</v>
      </c>
      <c r="J50" s="34">
        <v>18.455034588777863</v>
      </c>
      <c r="K50" s="34">
        <v>0.10870204168893913</v>
      </c>
    </row>
    <row r="51" spans="1:14" ht="14.25" customHeight="1" x14ac:dyDescent="0.55000000000000004">
      <c r="A51" s="12" t="s">
        <v>66</v>
      </c>
      <c r="B51" s="12">
        <v>-70.830200000000005</v>
      </c>
      <c r="C51" s="12">
        <v>40.0745</v>
      </c>
      <c r="D51" s="12">
        <v>49</v>
      </c>
      <c r="E51" s="12">
        <v>14</v>
      </c>
      <c r="F51" s="13">
        <v>20.413</v>
      </c>
      <c r="G51" s="13">
        <v>20.254999999999999</v>
      </c>
      <c r="H51" s="13">
        <v>9.6050000000000004</v>
      </c>
      <c r="I51" s="13">
        <v>32.497</v>
      </c>
      <c r="J51" s="34">
        <v>17.430181911350239</v>
      </c>
      <c r="K51" s="34">
        <v>0.47104218065206788</v>
      </c>
    </row>
    <row r="52" spans="1:14" ht="14.25" customHeight="1" x14ac:dyDescent="0.55000000000000004">
      <c r="A52" s="12" t="s">
        <v>66</v>
      </c>
      <c r="B52" s="12">
        <v>-70.830200000000005</v>
      </c>
      <c r="C52" s="12">
        <v>40.0745</v>
      </c>
      <c r="D52" s="12">
        <v>49</v>
      </c>
      <c r="E52" s="12">
        <v>12</v>
      </c>
      <c r="F52" s="13">
        <v>30.195</v>
      </c>
      <c r="G52" s="13">
        <v>29.960999999999999</v>
      </c>
      <c r="H52" s="13">
        <v>7.7689000000000004</v>
      </c>
      <c r="I52" s="13">
        <v>32.606200000000001</v>
      </c>
      <c r="J52" s="34">
        <v>350.39200614911601</v>
      </c>
      <c r="K52" s="34">
        <v>3.6777524104757431</v>
      </c>
    </row>
    <row r="53" spans="1:14" ht="14.25" customHeight="1" x14ac:dyDescent="0.55000000000000004">
      <c r="A53" s="12" t="s">
        <v>66</v>
      </c>
      <c r="B53" s="12">
        <v>-70.830200000000005</v>
      </c>
      <c r="C53" s="12">
        <v>40.0745</v>
      </c>
      <c r="D53" s="12">
        <v>49</v>
      </c>
      <c r="E53" s="12">
        <v>10</v>
      </c>
      <c r="F53" s="13">
        <v>40.225999999999999</v>
      </c>
      <c r="G53" s="13">
        <v>39.914000000000001</v>
      </c>
      <c r="H53" s="13">
        <v>7.2396000000000003</v>
      </c>
      <c r="I53" s="13">
        <v>32.803699999999999</v>
      </c>
      <c r="J53" s="34">
        <v>611.07609531129901</v>
      </c>
      <c r="K53" s="34">
        <v>0.32610612506685505</v>
      </c>
    </row>
    <row r="54" spans="1:14" ht="14.25" customHeight="1" x14ac:dyDescent="0.55000000000000004">
      <c r="A54" s="12" t="s">
        <v>66</v>
      </c>
      <c r="B54" s="12">
        <v>-70.830200000000005</v>
      </c>
      <c r="C54" s="12">
        <v>40.0745</v>
      </c>
      <c r="D54" s="12">
        <v>49</v>
      </c>
      <c r="E54" s="12">
        <v>8</v>
      </c>
      <c r="F54" s="13">
        <v>60.610999999999997</v>
      </c>
      <c r="G54" s="13">
        <v>60.137</v>
      </c>
      <c r="H54" s="13">
        <v>7.4749999999999996</v>
      </c>
      <c r="I54" s="13">
        <v>33.049199999999999</v>
      </c>
      <c r="J54" s="34">
        <v>10.576479631053036</v>
      </c>
      <c r="K54" s="34">
        <v>1.938519743452733</v>
      </c>
    </row>
    <row r="55" spans="1:14" ht="14.25" customHeight="1" x14ac:dyDescent="0.55000000000000004">
      <c r="A55" s="12" t="s">
        <v>66</v>
      </c>
      <c r="B55" s="12">
        <v>-70.830200000000005</v>
      </c>
      <c r="C55" s="12">
        <v>40.0745</v>
      </c>
      <c r="D55" s="12">
        <v>49</v>
      </c>
      <c r="E55" s="12">
        <v>6</v>
      </c>
      <c r="F55" s="13">
        <v>80.566999999999993</v>
      </c>
      <c r="G55" s="13">
        <v>79.933999999999997</v>
      </c>
      <c r="H55" s="13">
        <v>8.3722999999999992</v>
      </c>
      <c r="I55" s="13">
        <v>33.366399999999999</v>
      </c>
      <c r="J55" s="34">
        <v>11.165769920573917</v>
      </c>
      <c r="K55" s="34">
        <v>1.7935836878674984</v>
      </c>
    </row>
    <row r="56" spans="1:14" ht="14.25" customHeight="1" x14ac:dyDescent="0.55000000000000004">
      <c r="A56" s="12" t="s">
        <v>66</v>
      </c>
      <c r="B56" s="12">
        <v>-70.830200000000005</v>
      </c>
      <c r="C56" s="12">
        <v>40.0745</v>
      </c>
      <c r="D56" s="12">
        <v>49</v>
      </c>
      <c r="E56" s="12">
        <v>4</v>
      </c>
      <c r="F56" s="13">
        <v>101.10599999999999</v>
      </c>
      <c r="G56" s="13">
        <v>100.306</v>
      </c>
      <c r="H56" s="13">
        <v>11.3964</v>
      </c>
      <c r="I56" s="13">
        <v>34.463999999999999</v>
      </c>
      <c r="J56" s="34">
        <v>11.998462720983859</v>
      </c>
      <c r="K56" s="34">
        <v>0.47104218065206915</v>
      </c>
    </row>
    <row r="57" spans="1:14" ht="14.25" customHeight="1" x14ac:dyDescent="0.55000000000000004">
      <c r="A57" s="12" t="s">
        <v>66</v>
      </c>
      <c r="B57" s="12">
        <v>-70.830200000000005</v>
      </c>
      <c r="C57" s="12">
        <v>40.0745</v>
      </c>
      <c r="D57" s="12">
        <v>49</v>
      </c>
      <c r="E57" s="12">
        <v>2</v>
      </c>
      <c r="F57" s="13">
        <v>120.89100000000001</v>
      </c>
      <c r="G57" s="13">
        <v>119.928</v>
      </c>
      <c r="H57" s="13">
        <v>13.204499999999999</v>
      </c>
      <c r="I57" s="13">
        <v>35.1877</v>
      </c>
      <c r="J57" s="34">
        <v>14.099410709710478</v>
      </c>
      <c r="K57" s="34">
        <v>0.10870204168893913</v>
      </c>
    </row>
    <row r="58" spans="1:14" ht="14.25" customHeight="1" x14ac:dyDescent="0.55000000000000004">
      <c r="A58" s="16" t="s">
        <v>66</v>
      </c>
      <c r="B58" s="16">
        <v>-70.830200000000005</v>
      </c>
      <c r="C58" s="16">
        <v>40.0745</v>
      </c>
      <c r="D58" s="16">
        <v>49</v>
      </c>
      <c r="E58" s="16">
        <v>1</v>
      </c>
      <c r="F58" s="13">
        <v>143.11699999999999</v>
      </c>
      <c r="G58" s="13">
        <v>141.971</v>
      </c>
      <c r="H58" s="13">
        <v>13.1386</v>
      </c>
      <c r="I58" s="13">
        <v>35.444099999999999</v>
      </c>
      <c r="J58" s="35">
        <v>26.282346912631308</v>
      </c>
      <c r="K58" s="35">
        <v>12.047809620524067</v>
      </c>
      <c r="L58" s="16"/>
      <c r="M58" s="16"/>
      <c r="N58" s="16"/>
    </row>
    <row r="59" spans="1:14" ht="14.25" customHeight="1" x14ac:dyDescent="0.55000000000000004">
      <c r="A59" s="12" t="s">
        <v>67</v>
      </c>
      <c r="B59" s="12">
        <v>-70.829800000000006</v>
      </c>
      <c r="C59" s="12">
        <v>40.009799999999998</v>
      </c>
      <c r="D59" s="12">
        <v>50</v>
      </c>
      <c r="E59" s="12">
        <v>24</v>
      </c>
      <c r="F59" s="13">
        <v>2.3839999999999999</v>
      </c>
      <c r="G59" s="13">
        <v>2.3650000000000002</v>
      </c>
      <c r="H59" s="13">
        <v>23.517199999999999</v>
      </c>
      <c r="I59" s="13">
        <v>34.302599999999998</v>
      </c>
      <c r="J59" s="34">
        <v>8.3474250576479641</v>
      </c>
      <c r="K59" s="34">
        <v>1.0689034099412331</v>
      </c>
    </row>
    <row r="60" spans="1:14" ht="14.25" customHeight="1" x14ac:dyDescent="0.55000000000000004">
      <c r="A60" s="12" t="s">
        <v>67</v>
      </c>
      <c r="B60" s="12">
        <v>-70.829800000000006</v>
      </c>
      <c r="C60" s="12">
        <v>40.009799999999998</v>
      </c>
      <c r="D60" s="12">
        <v>50</v>
      </c>
      <c r="E60" s="12">
        <v>20</v>
      </c>
      <c r="F60" s="16">
        <v>9.9420000000000002</v>
      </c>
      <c r="G60" s="16">
        <v>9.8659999999999997</v>
      </c>
      <c r="H60" s="16">
        <v>22.871099999999998</v>
      </c>
      <c r="I60" s="16">
        <v>34.793799999999997</v>
      </c>
      <c r="J60" s="34">
        <v>9.3978990520112724</v>
      </c>
      <c r="K60" s="34">
        <v>0.45292517370391217</v>
      </c>
    </row>
    <row r="61" spans="1:14" ht="14.25" customHeight="1" x14ac:dyDescent="0.55000000000000004">
      <c r="A61" s="12" t="s">
        <v>67</v>
      </c>
      <c r="B61" s="12">
        <v>-70.829800000000006</v>
      </c>
      <c r="C61" s="12">
        <v>40.009799999999998</v>
      </c>
      <c r="D61" s="12">
        <v>50</v>
      </c>
      <c r="E61" s="12">
        <v>18</v>
      </c>
      <c r="F61" s="13">
        <v>20.331</v>
      </c>
      <c r="G61" s="13">
        <v>20.173999999999999</v>
      </c>
      <c r="H61" s="13">
        <v>12.555</v>
      </c>
      <c r="I61" s="13">
        <v>33.167499999999997</v>
      </c>
      <c r="J61" s="34">
        <v>37.875992826031258</v>
      </c>
      <c r="K61" s="36" t="s">
        <v>98</v>
      </c>
    </row>
    <row r="62" spans="1:14" ht="14.25" customHeight="1" x14ac:dyDescent="0.55000000000000004">
      <c r="A62" s="12" t="s">
        <v>67</v>
      </c>
      <c r="B62" s="12">
        <v>-70.829800000000006</v>
      </c>
      <c r="C62" s="12">
        <v>40.009799999999998</v>
      </c>
      <c r="D62" s="12">
        <v>50</v>
      </c>
      <c r="E62" s="12">
        <v>14</v>
      </c>
      <c r="F62" s="13">
        <v>30.574999999999999</v>
      </c>
      <c r="G62" s="13">
        <v>30.338999999999999</v>
      </c>
      <c r="H62" s="13">
        <v>8.5803999999999991</v>
      </c>
      <c r="I62" s="13">
        <v>32.914900000000003</v>
      </c>
      <c r="J62" s="34">
        <v>140.22034332564695</v>
      </c>
      <c r="K62" s="34">
        <v>2.3008598824158764</v>
      </c>
    </row>
    <row r="63" spans="1:14" ht="14.25" customHeight="1" x14ac:dyDescent="0.55000000000000004">
      <c r="A63" s="12" t="s">
        <v>67</v>
      </c>
      <c r="B63" s="12">
        <v>-70.829800000000006</v>
      </c>
      <c r="C63" s="12">
        <v>40.009799999999998</v>
      </c>
      <c r="D63" s="12">
        <v>50</v>
      </c>
      <c r="E63" s="12">
        <v>10</v>
      </c>
      <c r="F63" s="13">
        <v>40.052999999999997</v>
      </c>
      <c r="G63" s="13">
        <v>39.743000000000002</v>
      </c>
      <c r="H63" s="13">
        <v>7.5042999999999997</v>
      </c>
      <c r="I63" s="13">
        <v>32.901600000000002</v>
      </c>
      <c r="J63" s="34">
        <v>55.272867025365102</v>
      </c>
      <c r="K63" s="34">
        <v>2.1015728059861498</v>
      </c>
    </row>
    <row r="64" spans="1:14" ht="14.25" customHeight="1" x14ac:dyDescent="0.55000000000000004">
      <c r="A64" s="12" t="s">
        <v>67</v>
      </c>
      <c r="B64" s="12">
        <v>-70.829800000000006</v>
      </c>
      <c r="C64" s="12">
        <v>40.009799999999998</v>
      </c>
      <c r="D64" s="12">
        <v>50</v>
      </c>
      <c r="E64" s="12">
        <v>8</v>
      </c>
      <c r="F64" s="13">
        <v>60.6</v>
      </c>
      <c r="G64" s="13">
        <v>60.127000000000002</v>
      </c>
      <c r="H64" s="13">
        <v>10.230600000000001</v>
      </c>
      <c r="I64" s="13">
        <v>33.839100000000002</v>
      </c>
      <c r="J64" s="34">
        <v>11.024852677427619</v>
      </c>
      <c r="K64" s="34">
        <v>5.3988680705506331</v>
      </c>
    </row>
    <row r="65" spans="1:14" ht="14.25" customHeight="1" x14ac:dyDescent="0.55000000000000004">
      <c r="A65" s="12" t="s">
        <v>67</v>
      </c>
      <c r="B65" s="12">
        <v>-70.829800000000006</v>
      </c>
      <c r="C65" s="12">
        <v>40.009799999999998</v>
      </c>
      <c r="D65" s="12">
        <v>50</v>
      </c>
      <c r="E65" s="12">
        <v>6</v>
      </c>
      <c r="F65" s="13">
        <v>80.811000000000007</v>
      </c>
      <c r="G65" s="13">
        <v>80.176000000000002</v>
      </c>
      <c r="H65" s="13">
        <v>12.581099999999999</v>
      </c>
      <c r="I65" s="13">
        <v>34.849499999999999</v>
      </c>
      <c r="J65" s="34">
        <v>11.063284652831156</v>
      </c>
      <c r="K65" s="34">
        <v>1.4674775628006744</v>
      </c>
    </row>
    <row r="66" spans="1:14" ht="14.25" customHeight="1" x14ac:dyDescent="0.55000000000000004">
      <c r="A66" s="12" t="s">
        <v>67</v>
      </c>
      <c r="B66" s="12">
        <v>-70.829800000000006</v>
      </c>
      <c r="C66" s="12">
        <v>40.009799999999998</v>
      </c>
      <c r="D66" s="12">
        <v>50</v>
      </c>
      <c r="E66" s="12">
        <v>5</v>
      </c>
      <c r="F66" s="13">
        <v>100.319</v>
      </c>
      <c r="G66" s="13">
        <v>99.525999999999996</v>
      </c>
      <c r="H66" s="13">
        <v>13.209199999999999</v>
      </c>
      <c r="I66" s="13">
        <v>35.2256</v>
      </c>
      <c r="J66" s="34">
        <v>4.8885472713297471</v>
      </c>
      <c r="K66" s="34">
        <v>0.27175510422234717</v>
      </c>
    </row>
    <row r="67" spans="1:14" ht="14.25" customHeight="1" x14ac:dyDescent="0.55000000000000004">
      <c r="A67" s="12" t="s">
        <v>67</v>
      </c>
      <c r="B67" s="12">
        <v>-70.829800000000006</v>
      </c>
      <c r="C67" s="12">
        <v>40.009799999999998</v>
      </c>
      <c r="D67" s="12">
        <v>50</v>
      </c>
      <c r="E67" s="12">
        <v>4</v>
      </c>
      <c r="F67" s="13">
        <v>121.241</v>
      </c>
      <c r="G67" s="13">
        <v>120.276</v>
      </c>
      <c r="H67" s="13">
        <v>13.5053</v>
      </c>
      <c r="I67" s="13">
        <v>35.469299999999997</v>
      </c>
      <c r="J67" s="34">
        <v>5.9774532410965922</v>
      </c>
      <c r="K67" s="34">
        <v>4.1669115980759894</v>
      </c>
    </row>
    <row r="68" spans="1:14" ht="14.25" customHeight="1" x14ac:dyDescent="0.55000000000000004">
      <c r="A68" s="12" t="s">
        <v>67</v>
      </c>
      <c r="B68" s="12">
        <v>-70.829800000000006</v>
      </c>
      <c r="C68" s="12">
        <v>40.009799999999998</v>
      </c>
      <c r="D68" s="12">
        <v>50</v>
      </c>
      <c r="E68" s="12">
        <v>3</v>
      </c>
      <c r="F68" s="13">
        <v>151.34800000000001</v>
      </c>
      <c r="G68" s="13">
        <v>150.13300000000001</v>
      </c>
      <c r="H68" s="13">
        <v>13.433999999999999</v>
      </c>
      <c r="I68" s="13">
        <v>35.650399999999998</v>
      </c>
      <c r="J68" s="34">
        <v>3.5946707660773765</v>
      </c>
      <c r="K68" s="34" t="s">
        <v>98</v>
      </c>
    </row>
    <row r="69" spans="1:14" ht="14.25" customHeight="1" x14ac:dyDescent="0.55000000000000004">
      <c r="A69" s="12" t="s">
        <v>67</v>
      </c>
      <c r="B69" s="12">
        <v>-70.829800000000006</v>
      </c>
      <c r="C69" s="12">
        <v>40.009799999999998</v>
      </c>
      <c r="D69" s="12">
        <v>50</v>
      </c>
      <c r="E69" s="12">
        <v>2</v>
      </c>
      <c r="F69" s="13">
        <v>201.45400000000001</v>
      </c>
      <c r="G69" s="13">
        <v>199.81299999999999</v>
      </c>
      <c r="H69" s="13">
        <v>11.87</v>
      </c>
      <c r="I69" s="13">
        <v>35.5139</v>
      </c>
      <c r="J69" s="34">
        <v>3.1334870612349475</v>
      </c>
      <c r="K69" s="34">
        <v>0.68844626402995102</v>
      </c>
    </row>
    <row r="70" spans="1:14" ht="14.25" customHeight="1" x14ac:dyDescent="0.55000000000000004">
      <c r="A70" s="16" t="s">
        <v>67</v>
      </c>
      <c r="B70" s="16">
        <v>-70.829800000000006</v>
      </c>
      <c r="C70" s="16">
        <v>40.009799999999998</v>
      </c>
      <c r="D70" s="16">
        <v>50</v>
      </c>
      <c r="E70" s="16">
        <v>1</v>
      </c>
      <c r="F70" s="13">
        <v>263.88200000000001</v>
      </c>
      <c r="G70" s="13">
        <v>261.69299999999998</v>
      </c>
      <c r="H70" s="13">
        <v>10.8238</v>
      </c>
      <c r="I70" s="13">
        <v>35.390300000000003</v>
      </c>
      <c r="J70" s="35">
        <v>3.607481424545222</v>
      </c>
      <c r="K70" s="35">
        <v>0.16305306253340837</v>
      </c>
      <c r="L70" s="16"/>
      <c r="M70" s="16"/>
      <c r="N70" s="16"/>
    </row>
    <row r="71" spans="1:14" ht="14.25" customHeight="1" x14ac:dyDescent="0.55000000000000004">
      <c r="A71" s="12" t="s">
        <v>68</v>
      </c>
      <c r="B71" s="12">
        <v>-70.8309</v>
      </c>
      <c r="C71" s="12">
        <v>39.944299999999998</v>
      </c>
      <c r="D71" s="12">
        <v>51</v>
      </c>
      <c r="E71" s="12">
        <v>24</v>
      </c>
      <c r="F71" s="13">
        <v>1.9470000000000001</v>
      </c>
      <c r="G71" s="13">
        <v>1.9319999999999999</v>
      </c>
      <c r="H71" s="13">
        <v>23.138999999999999</v>
      </c>
      <c r="I71" s="13">
        <v>34.284799999999997</v>
      </c>
      <c r="J71" s="34">
        <v>8.7061234947476294</v>
      </c>
      <c r="K71" s="34">
        <v>2.2646258685195666</v>
      </c>
    </row>
    <row r="72" spans="1:14" ht="14.25" customHeight="1" x14ac:dyDescent="0.55000000000000004">
      <c r="A72" s="12" t="s">
        <v>68</v>
      </c>
      <c r="B72" s="12">
        <v>-70.8309</v>
      </c>
      <c r="C72" s="12">
        <v>39.944299999999998</v>
      </c>
      <c r="D72" s="12">
        <v>51</v>
      </c>
      <c r="E72" s="12">
        <v>18</v>
      </c>
      <c r="F72" s="12">
        <v>10.379</v>
      </c>
      <c r="G72" s="12">
        <v>10.298999999999999</v>
      </c>
      <c r="H72" s="12">
        <v>22.6175</v>
      </c>
      <c r="I72" s="12">
        <v>34.4223</v>
      </c>
      <c r="J72" s="34">
        <v>6.3489623366641048</v>
      </c>
      <c r="K72" s="34">
        <v>1.4312435489043631</v>
      </c>
    </row>
    <row r="73" spans="1:14" ht="14.25" customHeight="1" x14ac:dyDescent="0.55000000000000004">
      <c r="A73" s="12" t="s">
        <v>68</v>
      </c>
      <c r="B73" s="12">
        <v>-70.8309</v>
      </c>
      <c r="C73" s="12">
        <v>39.944299999999998</v>
      </c>
      <c r="D73" s="12">
        <v>51</v>
      </c>
      <c r="E73" s="12">
        <v>16</v>
      </c>
      <c r="F73" s="13">
        <v>20.329999999999998</v>
      </c>
      <c r="G73" s="13">
        <v>20.173999999999999</v>
      </c>
      <c r="H73" s="13">
        <v>19.362100000000002</v>
      </c>
      <c r="I73" s="13">
        <v>35.0916</v>
      </c>
      <c r="J73" s="34">
        <v>9.6156802459646418</v>
      </c>
      <c r="K73" s="34">
        <v>5.2901660288616883</v>
      </c>
    </row>
    <row r="74" spans="1:14" ht="14.25" customHeight="1" x14ac:dyDescent="0.55000000000000004">
      <c r="A74" s="12" t="s">
        <v>68</v>
      </c>
      <c r="B74" s="12">
        <v>-70.8309</v>
      </c>
      <c r="C74" s="12">
        <v>39.944299999999998</v>
      </c>
      <c r="D74" s="12">
        <v>51</v>
      </c>
      <c r="E74" s="12">
        <v>14</v>
      </c>
      <c r="F74" s="13">
        <v>30.673999999999999</v>
      </c>
      <c r="G74" s="13">
        <v>30.436</v>
      </c>
      <c r="H74" s="13">
        <v>17.897500000000001</v>
      </c>
      <c r="I74" s="13">
        <v>35.518099999999997</v>
      </c>
      <c r="J74" s="34">
        <v>80.509864207020243</v>
      </c>
      <c r="K74" s="36" t="s">
        <v>98</v>
      </c>
    </row>
    <row r="75" spans="1:14" ht="14.25" customHeight="1" x14ac:dyDescent="0.55000000000000004">
      <c r="A75" s="12" t="s">
        <v>68</v>
      </c>
      <c r="B75" s="12">
        <v>-70.8309</v>
      </c>
      <c r="C75" s="12">
        <v>39.944299999999998</v>
      </c>
      <c r="D75" s="12">
        <v>51</v>
      </c>
      <c r="E75" s="12">
        <v>12</v>
      </c>
      <c r="F75" s="13">
        <v>40.043999999999997</v>
      </c>
      <c r="G75" s="13">
        <v>39.734000000000002</v>
      </c>
      <c r="H75" s="13">
        <v>17.115600000000001</v>
      </c>
      <c r="I75" s="13">
        <v>35.456499999999998</v>
      </c>
      <c r="J75" s="34">
        <v>43.602357161158082</v>
      </c>
      <c r="K75" s="34">
        <v>4.8372408551577779</v>
      </c>
    </row>
    <row r="76" spans="1:14" ht="14.25" customHeight="1" x14ac:dyDescent="0.55000000000000004">
      <c r="A76" s="12" t="s">
        <v>68</v>
      </c>
      <c r="B76" s="12">
        <v>-70.8309</v>
      </c>
      <c r="C76" s="12">
        <v>39.944299999999998</v>
      </c>
      <c r="D76" s="12">
        <v>51</v>
      </c>
      <c r="E76" s="12">
        <v>10</v>
      </c>
      <c r="F76" s="13">
        <v>60.64</v>
      </c>
      <c r="G76" s="13">
        <v>60.167000000000002</v>
      </c>
      <c r="H76" s="13">
        <v>15.6579</v>
      </c>
      <c r="I76" s="13">
        <v>35.652900000000002</v>
      </c>
      <c r="J76" s="34">
        <v>16.225980015372787</v>
      </c>
      <c r="K76" s="34">
        <v>1.2681904863709543</v>
      </c>
    </row>
    <row r="77" spans="1:14" ht="14.25" customHeight="1" x14ac:dyDescent="0.55000000000000004">
      <c r="A77" s="12" t="s">
        <v>68</v>
      </c>
      <c r="B77" s="12">
        <v>-70.8309</v>
      </c>
      <c r="C77" s="12">
        <v>39.944299999999998</v>
      </c>
      <c r="D77" s="12">
        <v>51</v>
      </c>
      <c r="E77" s="12">
        <v>8</v>
      </c>
      <c r="F77" s="13">
        <v>80.894000000000005</v>
      </c>
      <c r="G77" s="13">
        <v>80.259</v>
      </c>
      <c r="H77" s="13">
        <v>15.2689</v>
      </c>
      <c r="I77" s="13">
        <v>35.877699999999997</v>
      </c>
      <c r="J77" s="34">
        <v>8.4883423007942618</v>
      </c>
      <c r="K77" s="34">
        <v>2.7175510422234659</v>
      </c>
    </row>
    <row r="78" spans="1:14" ht="14.25" customHeight="1" x14ac:dyDescent="0.55000000000000004">
      <c r="A78" s="12" t="s">
        <v>68</v>
      </c>
      <c r="B78" s="12">
        <v>-70.8309</v>
      </c>
      <c r="C78" s="12">
        <v>39.944299999999998</v>
      </c>
      <c r="D78" s="12">
        <v>51</v>
      </c>
      <c r="E78" s="12">
        <v>6</v>
      </c>
      <c r="F78" s="13">
        <v>100.42700000000001</v>
      </c>
      <c r="G78" s="13">
        <v>99.632999999999996</v>
      </c>
      <c r="H78" s="13">
        <v>15.168799999999999</v>
      </c>
      <c r="I78" s="13">
        <v>35.9542</v>
      </c>
      <c r="J78" s="34">
        <v>13.484499103253906</v>
      </c>
      <c r="K78" s="34">
        <v>10.073055863175002</v>
      </c>
    </row>
    <row r="79" spans="1:14" ht="14.25" customHeight="1" x14ac:dyDescent="0.55000000000000004">
      <c r="A79" s="12" t="s">
        <v>68</v>
      </c>
      <c r="B79" s="12">
        <v>-70.8309</v>
      </c>
      <c r="C79" s="12">
        <v>39.944299999999998</v>
      </c>
      <c r="D79" s="12">
        <v>51</v>
      </c>
      <c r="E79" s="12">
        <v>5</v>
      </c>
      <c r="F79" s="13">
        <v>121.152</v>
      </c>
      <c r="G79" s="13">
        <v>120.18899999999999</v>
      </c>
      <c r="H79" s="13">
        <v>14.8741</v>
      </c>
      <c r="I79" s="13">
        <v>35.918399999999998</v>
      </c>
      <c r="J79" s="34">
        <v>11.486036382270047</v>
      </c>
      <c r="K79" s="34">
        <v>5.1814639871727541</v>
      </c>
    </row>
    <row r="80" spans="1:14" ht="14.25" customHeight="1" x14ac:dyDescent="0.55000000000000004">
      <c r="A80" s="12" t="s">
        <v>68</v>
      </c>
      <c r="B80" s="12">
        <v>-70.8309</v>
      </c>
      <c r="C80" s="12">
        <v>39.944299999999998</v>
      </c>
      <c r="D80" s="12">
        <v>51</v>
      </c>
      <c r="E80" s="12">
        <v>4</v>
      </c>
      <c r="F80" s="13">
        <v>150.94999999999999</v>
      </c>
      <c r="G80" s="13">
        <v>149.739</v>
      </c>
      <c r="H80" s="13">
        <v>13.8467</v>
      </c>
      <c r="I80" s="13">
        <v>35.773600000000002</v>
      </c>
      <c r="J80" s="34">
        <v>7.1432231616705097</v>
      </c>
      <c r="K80" s="34">
        <v>2.5182639657937513</v>
      </c>
    </row>
    <row r="81" spans="1:14" ht="14.25" customHeight="1" x14ac:dyDescent="0.55000000000000004">
      <c r="A81" s="12" t="s">
        <v>68</v>
      </c>
      <c r="B81" s="12">
        <v>-70.8309</v>
      </c>
      <c r="C81" s="12">
        <v>39.944299999999998</v>
      </c>
      <c r="D81" s="12">
        <v>51</v>
      </c>
      <c r="E81" s="12">
        <v>3</v>
      </c>
      <c r="F81" s="13">
        <v>201.548</v>
      </c>
      <c r="G81" s="13">
        <v>199.90700000000001</v>
      </c>
      <c r="H81" s="13">
        <v>12.0114</v>
      </c>
      <c r="I81" s="13">
        <v>35.534799999999997</v>
      </c>
      <c r="J81" s="34">
        <v>3.6459133999487578</v>
      </c>
      <c r="K81" s="34">
        <v>1.7392326670230207</v>
      </c>
    </row>
    <row r="82" spans="1:14" ht="14.25" customHeight="1" x14ac:dyDescent="0.55000000000000004">
      <c r="A82" s="12" t="s">
        <v>68</v>
      </c>
      <c r="B82" s="12">
        <v>-70.8309</v>
      </c>
      <c r="C82" s="12">
        <v>39.944299999999998</v>
      </c>
      <c r="D82" s="12">
        <v>51</v>
      </c>
      <c r="E82" s="12">
        <v>2</v>
      </c>
      <c r="F82" s="13">
        <v>251.59100000000001</v>
      </c>
      <c r="G82" s="13">
        <v>249.51300000000001</v>
      </c>
      <c r="H82" s="13">
        <v>10.196999999999999</v>
      </c>
      <c r="I82" s="13">
        <v>35.31</v>
      </c>
      <c r="J82" s="34">
        <v>2.8004099410709715</v>
      </c>
      <c r="K82" s="34">
        <v>0.76091429182257109</v>
      </c>
    </row>
    <row r="83" spans="1:14" ht="14.25" customHeight="1" x14ac:dyDescent="0.55000000000000004">
      <c r="A83" s="16" t="s">
        <v>68</v>
      </c>
      <c r="B83" s="16">
        <v>-70.8309</v>
      </c>
      <c r="C83" s="16">
        <v>39.944299999999998</v>
      </c>
      <c r="D83" s="16">
        <v>51</v>
      </c>
      <c r="E83" s="16">
        <v>1</v>
      </c>
      <c r="F83" s="13">
        <v>302.351</v>
      </c>
      <c r="G83" s="13">
        <v>299.81700000000001</v>
      </c>
      <c r="H83" s="13">
        <v>9.0091999999999999</v>
      </c>
      <c r="I83" s="13">
        <v>35.203899999999997</v>
      </c>
      <c r="J83" s="35">
        <v>2.390468870099923</v>
      </c>
      <c r="K83" s="35">
        <v>0.10870204168893881</v>
      </c>
      <c r="L83" s="16"/>
      <c r="M83" s="16"/>
      <c r="N83" s="16"/>
    </row>
    <row r="84" spans="1:14" ht="14.25" customHeight="1" x14ac:dyDescent="0.55000000000000004">
      <c r="A84" s="12" t="s">
        <v>69</v>
      </c>
      <c r="B84" s="12">
        <v>-70.8309</v>
      </c>
      <c r="C84" s="12">
        <v>39.879300000000001</v>
      </c>
      <c r="D84" s="12">
        <v>52</v>
      </c>
      <c r="E84" s="12">
        <v>24</v>
      </c>
      <c r="F84" s="13">
        <v>2.4500000000000002</v>
      </c>
      <c r="G84" s="13">
        <v>2.431</v>
      </c>
      <c r="H84" s="13">
        <v>23.645900000000001</v>
      </c>
      <c r="I84" s="13">
        <v>34.139400000000002</v>
      </c>
      <c r="J84" s="34">
        <v>11.498847040737893</v>
      </c>
      <c r="K84" s="34">
        <v>2.4457959380011283</v>
      </c>
    </row>
    <row r="85" spans="1:14" ht="14.25" customHeight="1" x14ac:dyDescent="0.55000000000000004">
      <c r="A85" s="12" t="s">
        <v>69</v>
      </c>
      <c r="B85" s="12">
        <v>-70.8309</v>
      </c>
      <c r="C85" s="12">
        <v>39.879300000000001</v>
      </c>
      <c r="D85" s="12">
        <v>52</v>
      </c>
      <c r="E85" s="12">
        <v>18</v>
      </c>
      <c r="F85" s="13">
        <v>10.071</v>
      </c>
      <c r="G85" s="13">
        <v>9.9939999999999998</v>
      </c>
      <c r="H85" s="13">
        <v>22.887</v>
      </c>
      <c r="I85" s="13">
        <v>34.137500000000003</v>
      </c>
      <c r="J85" s="34">
        <v>10.947988726620547</v>
      </c>
      <c r="K85" s="34">
        <v>0.43480816675575523</v>
      </c>
    </row>
    <row r="86" spans="1:14" ht="14.25" customHeight="1" x14ac:dyDescent="0.55000000000000004">
      <c r="A86" s="12" t="s">
        <v>69</v>
      </c>
      <c r="B86" s="12">
        <v>-70.8309</v>
      </c>
      <c r="C86" s="12">
        <v>39.879300000000001</v>
      </c>
      <c r="D86" s="12">
        <v>52</v>
      </c>
      <c r="E86" s="12">
        <v>16</v>
      </c>
      <c r="F86" s="16">
        <v>20.100999999999999</v>
      </c>
      <c r="G86" s="16">
        <v>19.946999999999999</v>
      </c>
      <c r="H86" s="16">
        <v>13.8443</v>
      </c>
      <c r="I86" s="16">
        <v>33.670699999999997</v>
      </c>
      <c r="J86" s="34">
        <v>80.484242890084545</v>
      </c>
      <c r="K86" s="34">
        <v>2.5726149866382251</v>
      </c>
    </row>
    <row r="87" spans="1:14" ht="14.25" customHeight="1" x14ac:dyDescent="0.55000000000000004">
      <c r="A87" s="12" t="s">
        <v>69</v>
      </c>
      <c r="B87" s="12">
        <v>-70.8309</v>
      </c>
      <c r="C87" s="12">
        <v>39.879300000000001</v>
      </c>
      <c r="D87" s="12">
        <v>52</v>
      </c>
      <c r="E87" s="12">
        <v>14</v>
      </c>
      <c r="F87" s="13">
        <v>30.199000000000002</v>
      </c>
      <c r="G87" s="13">
        <v>29.965</v>
      </c>
      <c r="H87" s="13">
        <v>14.504200000000001</v>
      </c>
      <c r="I87" s="13">
        <v>34.506700000000002</v>
      </c>
      <c r="J87" s="34">
        <v>166.26441199077632</v>
      </c>
      <c r="K87" s="34">
        <v>5.1089959593801266</v>
      </c>
    </row>
    <row r="88" spans="1:14" ht="14.25" customHeight="1" x14ac:dyDescent="0.55000000000000004">
      <c r="A88" s="12" t="s">
        <v>69</v>
      </c>
      <c r="B88" s="12">
        <v>-70.8309</v>
      </c>
      <c r="C88" s="12">
        <v>39.879300000000001</v>
      </c>
      <c r="D88" s="12">
        <v>52</v>
      </c>
      <c r="E88" s="12">
        <v>12</v>
      </c>
      <c r="F88" s="13">
        <v>40.280999999999999</v>
      </c>
      <c r="G88" s="13">
        <v>39.969000000000001</v>
      </c>
      <c r="H88" s="13">
        <v>12.882400000000001</v>
      </c>
      <c r="I88" s="13">
        <v>34.584699999999998</v>
      </c>
      <c r="J88" s="34">
        <v>15.418908531898538</v>
      </c>
      <c r="K88" s="34">
        <v>0.88773334045966867</v>
      </c>
    </row>
    <row r="89" spans="1:14" ht="14.25" customHeight="1" x14ac:dyDescent="0.55000000000000004">
      <c r="A89" s="12" t="s">
        <v>69</v>
      </c>
      <c r="B89" s="12">
        <v>-70.8309</v>
      </c>
      <c r="C89" s="12">
        <v>39.879300000000001</v>
      </c>
      <c r="D89" s="12">
        <v>52</v>
      </c>
      <c r="E89" s="12">
        <v>10</v>
      </c>
      <c r="F89" s="13">
        <v>59.902000000000001</v>
      </c>
      <c r="G89" s="13">
        <v>59.435000000000002</v>
      </c>
      <c r="H89" s="13">
        <v>14.013299999999999</v>
      </c>
      <c r="I89" s="13">
        <v>35.442599999999999</v>
      </c>
      <c r="J89" s="34">
        <v>5.388162951575711</v>
      </c>
      <c r="K89" s="34">
        <v>0.76091429182257264</v>
      </c>
    </row>
    <row r="90" spans="1:14" ht="14.25" customHeight="1" x14ac:dyDescent="0.55000000000000004">
      <c r="A90" s="12" t="s">
        <v>69</v>
      </c>
      <c r="B90" s="12">
        <v>-70.8309</v>
      </c>
      <c r="C90" s="12">
        <v>39.879300000000001</v>
      </c>
      <c r="D90" s="12">
        <v>52</v>
      </c>
      <c r="E90" s="12">
        <v>8</v>
      </c>
      <c r="F90" s="13">
        <v>80.858999999999995</v>
      </c>
      <c r="G90" s="13">
        <v>80.224000000000004</v>
      </c>
      <c r="H90" s="13">
        <v>14.5115</v>
      </c>
      <c r="I90" s="13">
        <v>35.729399999999998</v>
      </c>
      <c r="J90" s="34">
        <v>4.9910325390725081</v>
      </c>
      <c r="K90" s="34">
        <v>9.0585034740782819E-2</v>
      </c>
    </row>
    <row r="91" spans="1:14" ht="14.25" customHeight="1" x14ac:dyDescent="0.55000000000000004">
      <c r="A91" s="12" t="s">
        <v>69</v>
      </c>
      <c r="B91" s="12">
        <v>-70.8309</v>
      </c>
      <c r="C91" s="12">
        <v>39.879300000000001</v>
      </c>
      <c r="D91" s="12">
        <v>52</v>
      </c>
      <c r="E91" s="12">
        <v>6</v>
      </c>
      <c r="F91" s="13">
        <v>100.358</v>
      </c>
      <c r="G91" s="13">
        <v>99.566000000000003</v>
      </c>
      <c r="H91" s="13">
        <v>14.122299999999999</v>
      </c>
      <c r="I91" s="13">
        <v>35.7072</v>
      </c>
      <c r="J91" s="34">
        <v>4.6067127850371516</v>
      </c>
      <c r="K91" s="34">
        <v>0.38045714591128632</v>
      </c>
    </row>
    <row r="92" spans="1:14" ht="14.25" customHeight="1" x14ac:dyDescent="0.55000000000000004">
      <c r="A92" s="12" t="s">
        <v>69</v>
      </c>
      <c r="B92" s="12">
        <v>-70.8309</v>
      </c>
      <c r="C92" s="12">
        <v>39.879300000000001</v>
      </c>
      <c r="D92" s="12">
        <v>52</v>
      </c>
      <c r="E92" s="12">
        <v>4</v>
      </c>
      <c r="F92" s="13">
        <v>151.59</v>
      </c>
      <c r="G92" s="13">
        <v>150.375</v>
      </c>
      <c r="H92" s="13">
        <v>13.8119</v>
      </c>
      <c r="I92" s="13">
        <v>35.757100000000001</v>
      </c>
      <c r="J92" s="34">
        <v>4.1327184217268771</v>
      </c>
      <c r="K92" s="34">
        <v>0.9783183752004464</v>
      </c>
    </row>
    <row r="93" spans="1:14" ht="14.25" customHeight="1" x14ac:dyDescent="0.55000000000000004">
      <c r="A93" s="12" t="s">
        <v>69</v>
      </c>
      <c r="B93" s="12">
        <v>-70.8309</v>
      </c>
      <c r="C93" s="12">
        <v>39.879300000000001</v>
      </c>
      <c r="D93" s="12">
        <v>52</v>
      </c>
      <c r="E93" s="12">
        <v>3</v>
      </c>
      <c r="F93" s="13">
        <v>201.31100000000001</v>
      </c>
      <c r="G93" s="13">
        <v>199.673</v>
      </c>
      <c r="H93" s="13">
        <v>12.6281</v>
      </c>
      <c r="I93" s="13">
        <v>35.612200000000001</v>
      </c>
      <c r="J93" s="34">
        <v>2.5441967717140663</v>
      </c>
      <c r="K93" s="34">
        <v>0.39857415285944375</v>
      </c>
    </row>
    <row r="94" spans="1:14" ht="14.25" customHeight="1" x14ac:dyDescent="0.55000000000000004">
      <c r="A94" s="12" t="s">
        <v>69</v>
      </c>
      <c r="B94" s="12">
        <v>-70.8309</v>
      </c>
      <c r="C94" s="12">
        <v>39.879300000000001</v>
      </c>
      <c r="D94" s="12">
        <v>52</v>
      </c>
      <c r="E94" s="12">
        <v>2</v>
      </c>
      <c r="F94" s="13">
        <v>251.62</v>
      </c>
      <c r="G94" s="13">
        <v>249.54300000000001</v>
      </c>
      <c r="H94" s="13">
        <v>10.525</v>
      </c>
      <c r="I94" s="13">
        <v>35.359200000000001</v>
      </c>
      <c r="J94" s="34">
        <v>2.7875992826031259</v>
      </c>
      <c r="K94" s="34">
        <v>0.16305306253340837</v>
      </c>
    </row>
    <row r="95" spans="1:14" ht="14.25" customHeight="1" x14ac:dyDescent="0.55000000000000004">
      <c r="A95" s="16" t="s">
        <v>69</v>
      </c>
      <c r="B95" s="16">
        <v>-70.8309</v>
      </c>
      <c r="C95" s="16">
        <v>39.879300000000001</v>
      </c>
      <c r="D95" s="16">
        <v>52</v>
      </c>
      <c r="E95" s="16">
        <v>1</v>
      </c>
      <c r="F95" s="13">
        <v>302.20999999999998</v>
      </c>
      <c r="G95" s="13">
        <v>299.67899999999997</v>
      </c>
      <c r="H95" s="13">
        <v>8.3131000000000004</v>
      </c>
      <c r="I95" s="13">
        <v>35.1723</v>
      </c>
      <c r="J95" s="35">
        <v>2.569818088649757</v>
      </c>
      <c r="K95" s="35">
        <v>0</v>
      </c>
      <c r="L95" s="16"/>
      <c r="M95" s="16"/>
      <c r="N95" s="16"/>
    </row>
    <row r="96" spans="1:14" ht="14.25" customHeight="1" x14ac:dyDescent="0.55000000000000004">
      <c r="F96" s="13"/>
      <c r="G96" s="13"/>
      <c r="H96" s="13"/>
      <c r="I96" s="13"/>
    </row>
    <row r="97" spans="6:9" ht="14.25" customHeight="1" x14ac:dyDescent="0.55000000000000004">
      <c r="F97" s="13"/>
      <c r="G97" s="13"/>
      <c r="H97" s="13"/>
      <c r="I97" s="13"/>
    </row>
    <row r="98" spans="6:9" ht="14.25" customHeight="1" x14ac:dyDescent="0.55000000000000004">
      <c r="F98" s="13"/>
      <c r="G98" s="13"/>
      <c r="H98" s="13"/>
      <c r="I98" s="13"/>
    </row>
    <row r="99" spans="6:9" ht="14.25" customHeight="1" x14ac:dyDescent="0.55000000000000004">
      <c r="F99" s="13"/>
      <c r="G99" s="13"/>
      <c r="H99" s="13"/>
      <c r="I99" s="13"/>
    </row>
    <row r="100" spans="6:9" ht="14.25" customHeight="1" x14ac:dyDescent="0.55000000000000004">
      <c r="F100" s="16"/>
      <c r="G100" s="16"/>
      <c r="H100" s="16"/>
      <c r="I100" s="16"/>
    </row>
    <row r="101" spans="6:9" ht="14.25" customHeight="1" x14ac:dyDescent="0.55000000000000004">
      <c r="F101" s="13"/>
      <c r="G101" s="13"/>
      <c r="H101" s="13"/>
      <c r="I101" s="13"/>
    </row>
    <row r="102" spans="6:9" ht="14.25" customHeight="1" x14ac:dyDescent="0.55000000000000004">
      <c r="F102" s="13"/>
      <c r="G102" s="13"/>
      <c r="H102" s="13"/>
      <c r="I102" s="13"/>
    </row>
    <row r="103" spans="6:9" ht="14.25" customHeight="1" x14ac:dyDescent="0.55000000000000004">
      <c r="F103" s="13"/>
      <c r="G103" s="13"/>
      <c r="H103" s="13"/>
      <c r="I103" s="13"/>
    </row>
    <row r="104" spans="6:9" ht="14.25" customHeight="1" x14ac:dyDescent="0.55000000000000004">
      <c r="F104" s="13"/>
      <c r="G104" s="13"/>
      <c r="H104" s="13"/>
      <c r="I104" s="13"/>
    </row>
    <row r="105" spans="6:9" ht="14.25" customHeight="1" x14ac:dyDescent="0.55000000000000004">
      <c r="F105" s="13"/>
      <c r="G105" s="13"/>
      <c r="H105" s="13"/>
      <c r="I105" s="13"/>
    </row>
    <row r="106" spans="6:9" ht="14.25" customHeight="1" x14ac:dyDescent="0.55000000000000004">
      <c r="F106" s="13"/>
      <c r="G106" s="13"/>
      <c r="H106" s="13"/>
      <c r="I106" s="13"/>
    </row>
    <row r="107" spans="6:9" ht="14.25" customHeight="1" x14ac:dyDescent="0.55000000000000004">
      <c r="F107" s="13"/>
      <c r="G107" s="13"/>
      <c r="H107" s="13"/>
      <c r="I107" s="13"/>
    </row>
    <row r="108" spans="6:9" ht="14.25" customHeight="1" x14ac:dyDescent="0.55000000000000004">
      <c r="F108" s="13"/>
      <c r="G108" s="13"/>
      <c r="H108" s="13"/>
      <c r="I108" s="13"/>
    </row>
    <row r="109" spans="6:9" ht="14.25" customHeight="1" x14ac:dyDescent="0.55000000000000004">
      <c r="F109" s="13"/>
      <c r="G109" s="13"/>
      <c r="H109" s="13"/>
      <c r="I109" s="13"/>
    </row>
    <row r="110" spans="6:9" ht="14.25" customHeight="1" x14ac:dyDescent="0.55000000000000004">
      <c r="F110" s="13"/>
      <c r="G110" s="13"/>
      <c r="H110" s="13"/>
      <c r="I110" s="13"/>
    </row>
    <row r="111" spans="6:9" ht="14.25" customHeight="1" x14ac:dyDescent="0.55000000000000004">
      <c r="F111" s="13"/>
      <c r="G111" s="13"/>
      <c r="H111" s="13"/>
      <c r="I111" s="13"/>
    </row>
    <row r="112" spans="6:9" ht="14.25" customHeight="1" x14ac:dyDescent="0.55000000000000004">
      <c r="F112" s="13"/>
      <c r="G112" s="13"/>
      <c r="H112" s="13"/>
      <c r="I112" s="13"/>
    </row>
    <row r="113" spans="6:9" ht="14.25" customHeight="1" x14ac:dyDescent="0.55000000000000004">
      <c r="F113" s="13"/>
      <c r="G113" s="13"/>
      <c r="H113" s="13"/>
      <c r="I113" s="13"/>
    </row>
    <row r="114" spans="6:9" ht="14.25" customHeight="1" x14ac:dyDescent="0.55000000000000004">
      <c r="F114" s="16"/>
      <c r="G114" s="16"/>
      <c r="H114" s="16"/>
      <c r="I114" s="16"/>
    </row>
    <row r="115" spans="6:9" ht="14.25" customHeight="1" x14ac:dyDescent="0.55000000000000004">
      <c r="F115" s="13"/>
      <c r="G115" s="13"/>
      <c r="H115" s="13"/>
      <c r="I115" s="13"/>
    </row>
    <row r="116" spans="6:9" ht="14.25" customHeight="1" x14ac:dyDescent="0.55000000000000004">
      <c r="F116" s="13"/>
      <c r="G116" s="13"/>
      <c r="H116" s="13"/>
      <c r="I116" s="13"/>
    </row>
    <row r="117" spans="6:9" ht="14.25" customHeight="1" x14ac:dyDescent="0.55000000000000004">
      <c r="F117" s="13"/>
      <c r="G117" s="13"/>
      <c r="H117" s="13"/>
      <c r="I117" s="13"/>
    </row>
    <row r="118" spans="6:9" ht="14.25" customHeight="1" x14ac:dyDescent="0.55000000000000004">
      <c r="F118" s="13"/>
      <c r="G118" s="13"/>
      <c r="H118" s="13"/>
      <c r="I118" s="13"/>
    </row>
    <row r="119" spans="6:9" ht="14.25" customHeight="1" x14ac:dyDescent="0.55000000000000004">
      <c r="F119" s="13"/>
      <c r="G119" s="13"/>
      <c r="H119" s="13"/>
      <c r="I119" s="13"/>
    </row>
    <row r="120" spans="6:9" ht="14.25" customHeight="1" x14ac:dyDescent="0.55000000000000004">
      <c r="F120" s="13"/>
      <c r="G120" s="13"/>
      <c r="H120" s="13"/>
      <c r="I120" s="13"/>
    </row>
    <row r="121" spans="6:9" ht="14.25" customHeight="1" x14ac:dyDescent="0.55000000000000004">
      <c r="F121" s="13"/>
      <c r="G121" s="13"/>
      <c r="H121" s="13"/>
      <c r="I121" s="13"/>
    </row>
    <row r="122" spans="6:9" ht="14.25" customHeight="1" x14ac:dyDescent="0.55000000000000004">
      <c r="F122" s="13"/>
      <c r="G122" s="13"/>
      <c r="H122" s="13"/>
      <c r="I122" s="13"/>
    </row>
    <row r="123" spans="6:9" ht="14.25" customHeight="1" x14ac:dyDescent="0.55000000000000004">
      <c r="F123" s="13"/>
      <c r="G123" s="13"/>
      <c r="H123" s="13"/>
      <c r="I123" s="13"/>
    </row>
    <row r="124" spans="6:9" ht="14.25" customHeight="1" x14ac:dyDescent="0.45"/>
    <row r="125" spans="6:9" ht="14.25" customHeight="1" x14ac:dyDescent="0.45"/>
    <row r="126" spans="6:9" ht="14.25" customHeight="1" x14ac:dyDescent="0.45"/>
    <row r="127" spans="6:9" ht="14.25" customHeight="1" x14ac:dyDescent="0.45"/>
    <row r="128" spans="6:9" ht="14.25" customHeight="1" x14ac:dyDescent="0.55000000000000004">
      <c r="F128" s="16"/>
      <c r="G128" s="16"/>
      <c r="H128" s="16"/>
      <c r="I128" s="16"/>
    </row>
    <row r="129" spans="6:9" ht="14.25" customHeight="1" x14ac:dyDescent="0.55000000000000004">
      <c r="F129" s="13"/>
      <c r="G129" s="13"/>
      <c r="H129" s="13"/>
      <c r="I129" s="13"/>
    </row>
    <row r="130" spans="6:9" ht="14.25" customHeight="1" x14ac:dyDescent="0.55000000000000004">
      <c r="F130" s="13"/>
      <c r="G130" s="13"/>
      <c r="H130" s="13"/>
      <c r="I130" s="13"/>
    </row>
    <row r="131" spans="6:9" ht="14.25" customHeight="1" x14ac:dyDescent="0.55000000000000004">
      <c r="F131" s="13"/>
      <c r="G131" s="13"/>
      <c r="H131" s="13"/>
      <c r="I131" s="13"/>
    </row>
    <row r="132" spans="6:9" ht="14.25" customHeight="1" x14ac:dyDescent="0.55000000000000004">
      <c r="F132" s="13"/>
      <c r="G132" s="13"/>
      <c r="H132" s="13"/>
      <c r="I132" s="13"/>
    </row>
    <row r="133" spans="6:9" ht="14.25" customHeight="1" x14ac:dyDescent="0.55000000000000004">
      <c r="F133" s="13"/>
      <c r="G133" s="13"/>
      <c r="H133" s="13"/>
      <c r="I133" s="13"/>
    </row>
    <row r="134" spans="6:9" ht="14.25" customHeight="1" x14ac:dyDescent="0.55000000000000004">
      <c r="F134" s="13"/>
      <c r="G134" s="13"/>
      <c r="H134" s="13"/>
      <c r="I134" s="13"/>
    </row>
    <row r="135" spans="6:9" ht="14.25" customHeight="1" x14ac:dyDescent="0.55000000000000004">
      <c r="F135" s="13"/>
      <c r="G135" s="13"/>
      <c r="H135" s="13"/>
      <c r="I135" s="13"/>
    </row>
    <row r="136" spans="6:9" ht="14.25" customHeight="1" x14ac:dyDescent="0.55000000000000004">
      <c r="F136" s="13"/>
      <c r="G136" s="13"/>
      <c r="H136" s="13"/>
      <c r="I136" s="13"/>
    </row>
    <row r="137" spans="6:9" ht="14.25" customHeight="1" x14ac:dyDescent="0.55000000000000004">
      <c r="F137" s="13"/>
      <c r="G137" s="13"/>
      <c r="H137" s="13"/>
      <c r="I137" s="13"/>
    </row>
    <row r="138" spans="6:9" ht="14.25" customHeight="1" x14ac:dyDescent="0.55000000000000004">
      <c r="F138" s="13"/>
      <c r="G138" s="13"/>
      <c r="H138" s="13"/>
      <c r="I138" s="13"/>
    </row>
    <row r="139" spans="6:9" ht="14.25" customHeight="1" x14ac:dyDescent="0.55000000000000004">
      <c r="F139" s="13"/>
      <c r="G139" s="13"/>
      <c r="H139" s="13"/>
      <c r="I139" s="13"/>
    </row>
    <row r="140" spans="6:9" ht="14.25" customHeight="1" x14ac:dyDescent="0.55000000000000004">
      <c r="F140" s="13"/>
      <c r="G140" s="13"/>
      <c r="H140" s="13"/>
      <c r="I140" s="13"/>
    </row>
    <row r="141" spans="6:9" ht="14.25" customHeight="1" x14ac:dyDescent="0.55000000000000004">
      <c r="F141" s="16"/>
      <c r="G141" s="16"/>
      <c r="H141" s="16"/>
      <c r="I141" s="16"/>
    </row>
    <row r="142" spans="6:9" ht="14.25" customHeight="1" x14ac:dyDescent="0.55000000000000004">
      <c r="F142" s="13"/>
      <c r="G142" s="13"/>
      <c r="H142" s="13"/>
      <c r="I142" s="13"/>
    </row>
    <row r="143" spans="6:9" ht="14.25" customHeight="1" x14ac:dyDescent="0.55000000000000004">
      <c r="F143" s="13"/>
      <c r="G143" s="13"/>
      <c r="H143" s="13"/>
      <c r="I143" s="13"/>
    </row>
    <row r="144" spans="6:9" ht="14.25" customHeight="1" x14ac:dyDescent="0.55000000000000004">
      <c r="F144" s="13"/>
      <c r="G144" s="13"/>
      <c r="H144" s="13"/>
      <c r="I144" s="13"/>
    </row>
    <row r="145" spans="6:9" ht="14.25" customHeight="1" x14ac:dyDescent="0.55000000000000004">
      <c r="F145" s="13"/>
      <c r="G145" s="13"/>
      <c r="H145" s="13"/>
      <c r="I145" s="13"/>
    </row>
    <row r="146" spans="6:9" ht="14.25" customHeight="1" x14ac:dyDescent="0.55000000000000004">
      <c r="F146" s="13"/>
      <c r="G146" s="13"/>
      <c r="H146" s="13"/>
      <c r="I146" s="13"/>
    </row>
    <row r="147" spans="6:9" ht="14.25" customHeight="1" x14ac:dyDescent="0.55000000000000004">
      <c r="F147" s="13"/>
      <c r="G147" s="13"/>
      <c r="H147" s="13"/>
      <c r="I147" s="13"/>
    </row>
    <row r="148" spans="6:9" ht="14.25" customHeight="1" x14ac:dyDescent="0.55000000000000004">
      <c r="F148" s="13"/>
      <c r="G148" s="13"/>
      <c r="H148" s="13"/>
      <c r="I148" s="13"/>
    </row>
    <row r="149" spans="6:9" ht="14.25" customHeight="1" x14ac:dyDescent="0.55000000000000004">
      <c r="F149" s="13"/>
      <c r="G149" s="13"/>
      <c r="H149" s="13"/>
      <c r="I149" s="13"/>
    </row>
    <row r="150" spans="6:9" ht="14.25" customHeight="1" x14ac:dyDescent="0.55000000000000004">
      <c r="F150" s="13"/>
      <c r="G150" s="13"/>
      <c r="H150" s="13"/>
      <c r="I150" s="13"/>
    </row>
    <row r="151" spans="6:9" ht="14.25" customHeight="1" x14ac:dyDescent="0.55000000000000004">
      <c r="F151" s="13"/>
      <c r="G151" s="13"/>
      <c r="H151" s="13"/>
      <c r="I151" s="13"/>
    </row>
    <row r="152" spans="6:9" ht="14.25" customHeight="1" x14ac:dyDescent="0.55000000000000004">
      <c r="F152" s="13"/>
      <c r="G152" s="13"/>
      <c r="H152" s="13"/>
      <c r="I152" s="13"/>
    </row>
    <row r="153" spans="6:9" ht="14.25" customHeight="1" x14ac:dyDescent="0.55000000000000004">
      <c r="F153" s="13"/>
      <c r="G153" s="13"/>
      <c r="H153" s="13"/>
      <c r="I153" s="13"/>
    </row>
    <row r="154" spans="6:9" ht="14.25" customHeight="1" x14ac:dyDescent="0.55000000000000004">
      <c r="F154" s="16"/>
      <c r="G154" s="16"/>
      <c r="H154" s="16"/>
      <c r="I154" s="16"/>
    </row>
    <row r="155" spans="6:9" ht="14.25" customHeight="1" x14ac:dyDescent="0.45"/>
    <row r="156" spans="6:9" ht="14.25" customHeight="1" x14ac:dyDescent="0.45"/>
    <row r="157" spans="6:9" ht="14.25" customHeight="1" x14ac:dyDescent="0.45"/>
    <row r="158" spans="6:9" ht="14.25" customHeight="1" x14ac:dyDescent="0.45"/>
    <row r="159" spans="6:9" ht="14.25" customHeight="1" x14ac:dyDescent="0.45"/>
    <row r="160" spans="6:9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01"/>
  <sheetViews>
    <sheetView workbookViewId="0">
      <pane ySplit="1" topLeftCell="A2" activePane="bottomLeft" state="frozen"/>
      <selection pane="bottomLeft" activeCell="J2" sqref="J2:K2"/>
    </sheetView>
  </sheetViews>
  <sheetFormatPr defaultColWidth="12.6171875" defaultRowHeight="15" customHeight="1" x14ac:dyDescent="0.45"/>
  <cols>
    <col min="1" max="19" width="7.6171875" customWidth="1"/>
  </cols>
  <sheetData>
    <row r="1" spans="1:16" ht="38.25" customHeight="1" x14ac:dyDescent="0.55000000000000004">
      <c r="A1" s="14" t="s">
        <v>27</v>
      </c>
      <c r="B1" s="22" t="s">
        <v>51</v>
      </c>
      <c r="C1" s="22" t="s">
        <v>30</v>
      </c>
      <c r="D1" s="23" t="s">
        <v>52</v>
      </c>
      <c r="E1" s="22" t="s">
        <v>53</v>
      </c>
      <c r="F1" s="23" t="s">
        <v>54</v>
      </c>
      <c r="G1" s="23" t="s">
        <v>55</v>
      </c>
      <c r="H1" s="23" t="s">
        <v>56</v>
      </c>
      <c r="I1" s="23" t="s">
        <v>57</v>
      </c>
      <c r="J1" s="41" t="s">
        <v>95</v>
      </c>
      <c r="K1" s="41" t="s">
        <v>74</v>
      </c>
      <c r="L1" s="14"/>
      <c r="M1" s="14"/>
      <c r="N1" s="14"/>
      <c r="O1" s="14"/>
      <c r="P1" s="14"/>
    </row>
    <row r="2" spans="1:16" ht="17.25" customHeight="1" x14ac:dyDescent="0.55000000000000004">
      <c r="A2" s="24"/>
      <c r="B2" s="25"/>
      <c r="C2" s="25"/>
      <c r="D2" s="26"/>
      <c r="E2" s="25"/>
      <c r="F2" s="26" t="s">
        <v>58</v>
      </c>
      <c r="G2" s="26" t="s">
        <v>37</v>
      </c>
      <c r="H2" s="26" t="s">
        <v>59</v>
      </c>
      <c r="I2" s="26"/>
      <c r="J2" s="43" t="s">
        <v>100</v>
      </c>
      <c r="K2" s="43" t="s">
        <v>100</v>
      </c>
      <c r="L2" s="37"/>
      <c r="M2" s="37"/>
      <c r="N2" s="37"/>
      <c r="O2" s="37"/>
      <c r="P2" s="37"/>
    </row>
    <row r="3" spans="1:16" ht="14.25" customHeight="1" x14ac:dyDescent="0.55000000000000004">
      <c r="A3" s="12" t="s">
        <v>83</v>
      </c>
      <c r="B3" s="12">
        <v>-70.402699999999996</v>
      </c>
      <c r="C3" s="12">
        <v>39.584699999999998</v>
      </c>
      <c r="D3" s="12">
        <v>56</v>
      </c>
      <c r="E3" s="12">
        <v>24</v>
      </c>
      <c r="F3" s="12">
        <v>2.419</v>
      </c>
      <c r="G3" s="12">
        <v>2.4</v>
      </c>
      <c r="H3" s="12">
        <v>25.2867</v>
      </c>
      <c r="I3" s="12">
        <v>35.403399999999998</v>
      </c>
      <c r="J3" s="34">
        <v>16.111452728670255</v>
      </c>
      <c r="K3" s="34">
        <v>3.9676245216462602</v>
      </c>
      <c r="L3" s="17"/>
      <c r="M3" s="17"/>
      <c r="N3" s="17"/>
      <c r="O3" s="29"/>
      <c r="P3" s="18"/>
    </row>
    <row r="4" spans="1:16" ht="14.25" customHeight="1" x14ac:dyDescent="0.55000000000000004">
      <c r="A4" s="12" t="s">
        <v>83</v>
      </c>
      <c r="B4" s="12">
        <v>-70.402699999999996</v>
      </c>
      <c r="C4" s="12">
        <v>39.584699999999998</v>
      </c>
      <c r="D4" s="12">
        <v>56</v>
      </c>
      <c r="E4" s="12">
        <v>20</v>
      </c>
      <c r="F4" s="12">
        <v>8.9440000000000008</v>
      </c>
      <c r="G4" s="12">
        <v>8.875</v>
      </c>
      <c r="H4" s="12">
        <v>25.144200000000001</v>
      </c>
      <c r="I4" s="12">
        <v>35.384</v>
      </c>
      <c r="J4" s="34">
        <v>8.2585190878811172</v>
      </c>
      <c r="K4" s="34">
        <v>1.594296611437775</v>
      </c>
      <c r="L4" s="17"/>
      <c r="M4" s="17"/>
      <c r="N4" s="17"/>
      <c r="O4" s="29"/>
      <c r="P4" s="18"/>
    </row>
    <row r="5" spans="1:16" ht="14.25" customHeight="1" x14ac:dyDescent="0.55000000000000004">
      <c r="A5" s="12" t="s">
        <v>83</v>
      </c>
      <c r="B5" s="12">
        <v>-70.402699999999996</v>
      </c>
      <c r="C5" s="12">
        <v>39.584699999999998</v>
      </c>
      <c r="D5" s="12">
        <v>56</v>
      </c>
      <c r="E5" s="12">
        <v>19</v>
      </c>
      <c r="F5" s="12">
        <v>18.062000000000001</v>
      </c>
      <c r="G5" s="12">
        <v>17.922999999999998</v>
      </c>
      <c r="H5" s="12">
        <v>25.183800000000002</v>
      </c>
      <c r="I5" s="12">
        <v>35.499699999999997</v>
      </c>
      <c r="J5" s="34">
        <v>12.050473994363312</v>
      </c>
      <c r="K5" s="34">
        <v>6.3409524318547668</v>
      </c>
      <c r="L5" s="17"/>
      <c r="M5" s="17"/>
      <c r="N5" s="17"/>
      <c r="O5" s="29"/>
      <c r="P5" s="18"/>
    </row>
    <row r="6" spans="1:16" ht="14.25" customHeight="1" x14ac:dyDescent="0.55000000000000004">
      <c r="A6" s="12" t="s">
        <v>83</v>
      </c>
      <c r="B6" s="12">
        <v>-70.402699999999996</v>
      </c>
      <c r="C6" s="12">
        <v>39.584699999999998</v>
      </c>
      <c r="D6" s="12">
        <v>56</v>
      </c>
      <c r="E6" s="12">
        <v>18</v>
      </c>
      <c r="F6" s="12">
        <v>25.140999999999998</v>
      </c>
      <c r="G6" s="12">
        <v>24.946999999999999</v>
      </c>
      <c r="H6" s="12">
        <v>24.1248</v>
      </c>
      <c r="I6" s="12">
        <v>35.480499999999999</v>
      </c>
      <c r="J6" s="34">
        <v>10.756597489110941</v>
      </c>
      <c r="K6" s="34">
        <v>4.5473687439872759</v>
      </c>
      <c r="L6" s="17"/>
      <c r="M6" s="17"/>
      <c r="N6" s="17"/>
      <c r="O6" s="29"/>
      <c r="P6" s="18"/>
    </row>
    <row r="7" spans="1:16" ht="14.25" customHeight="1" x14ac:dyDescent="0.55000000000000004">
      <c r="A7" s="12" t="s">
        <v>83</v>
      </c>
      <c r="B7" s="12">
        <v>-70.402699999999996</v>
      </c>
      <c r="C7" s="12">
        <v>39.584699999999998</v>
      </c>
      <c r="D7" s="12">
        <v>56</v>
      </c>
      <c r="E7" s="12">
        <v>17</v>
      </c>
      <c r="F7" s="12">
        <v>40.167000000000002</v>
      </c>
      <c r="G7" s="12">
        <v>39.856999999999999</v>
      </c>
      <c r="H7" s="12">
        <v>18.173500000000001</v>
      </c>
      <c r="I7" s="12">
        <v>35.587699999999998</v>
      </c>
      <c r="J7" s="34">
        <v>26.103766333589547</v>
      </c>
      <c r="K7" s="34">
        <v>2.4457959380011243</v>
      </c>
      <c r="L7" s="17"/>
      <c r="M7" s="17"/>
      <c r="N7" s="17"/>
      <c r="O7" s="29"/>
      <c r="P7" s="18"/>
    </row>
    <row r="8" spans="1:16" ht="14.25" customHeight="1" x14ac:dyDescent="0.55000000000000004">
      <c r="A8" s="12" t="s">
        <v>83</v>
      </c>
      <c r="B8" s="12">
        <v>-70.402699999999996</v>
      </c>
      <c r="C8" s="12">
        <v>39.584699999999998</v>
      </c>
      <c r="D8" s="12">
        <v>56</v>
      </c>
      <c r="E8" s="12">
        <v>16</v>
      </c>
      <c r="F8" s="12">
        <v>50.341999999999999</v>
      </c>
      <c r="G8" s="12">
        <v>49.951999999999998</v>
      </c>
      <c r="H8" s="12">
        <v>16.263400000000001</v>
      </c>
      <c r="I8" s="12">
        <v>35.550699999999999</v>
      </c>
      <c r="J8" s="34">
        <v>67.917755572636423</v>
      </c>
      <c r="K8" s="34">
        <v>4.1850286050241472</v>
      </c>
      <c r="L8" s="17"/>
      <c r="M8" s="17"/>
      <c r="N8" s="17"/>
      <c r="O8" s="29"/>
      <c r="P8" s="18"/>
    </row>
    <row r="9" spans="1:16" ht="14.25" customHeight="1" x14ac:dyDescent="0.55000000000000004">
      <c r="A9" s="12" t="s">
        <v>83</v>
      </c>
      <c r="B9" s="12">
        <v>-70.402699999999996</v>
      </c>
      <c r="C9" s="12">
        <v>39.584699999999998</v>
      </c>
      <c r="D9" s="12">
        <v>56</v>
      </c>
      <c r="E9" s="12">
        <v>11</v>
      </c>
      <c r="F9" s="12">
        <v>60.218000000000004</v>
      </c>
      <c r="G9" s="12">
        <v>59.75</v>
      </c>
      <c r="H9" s="12">
        <v>15.8551</v>
      </c>
      <c r="I9" s="12">
        <v>35.786099999999998</v>
      </c>
      <c r="J9" s="34">
        <v>10.538816295157572</v>
      </c>
      <c r="K9" s="34">
        <v>0</v>
      </c>
      <c r="L9" s="17"/>
      <c r="M9" s="17"/>
      <c r="N9" s="17"/>
      <c r="O9" s="29"/>
      <c r="P9" s="18"/>
    </row>
    <row r="10" spans="1:16" ht="14.25" customHeight="1" x14ac:dyDescent="0.55000000000000004">
      <c r="A10" s="12" t="s">
        <v>83</v>
      </c>
      <c r="B10" s="12">
        <v>-70.402699999999996</v>
      </c>
      <c r="C10" s="12">
        <v>39.584699999999998</v>
      </c>
      <c r="D10" s="12">
        <v>56</v>
      </c>
      <c r="E10" s="12">
        <v>8</v>
      </c>
      <c r="F10" s="12">
        <v>80.046999999999997</v>
      </c>
      <c r="G10" s="12">
        <v>79.421000000000006</v>
      </c>
      <c r="H10" s="12">
        <v>14.282500000000001</v>
      </c>
      <c r="I10" s="12">
        <v>35.622700000000002</v>
      </c>
      <c r="J10" s="34">
        <v>5.7604406866512941</v>
      </c>
      <c r="K10" s="34">
        <v>0.41669115980759958</v>
      </c>
      <c r="L10" s="17"/>
      <c r="M10" s="17"/>
      <c r="N10" s="17"/>
      <c r="O10" s="29"/>
      <c r="P10" s="18"/>
    </row>
    <row r="11" spans="1:16" ht="14.25" customHeight="1" x14ac:dyDescent="0.55000000000000004">
      <c r="A11" s="12" t="s">
        <v>83</v>
      </c>
      <c r="B11" s="12">
        <v>-70.402699999999996</v>
      </c>
      <c r="C11" s="12">
        <v>39.584699999999998</v>
      </c>
      <c r="D11" s="12">
        <v>56</v>
      </c>
      <c r="E11" s="12">
        <v>7</v>
      </c>
      <c r="F11" s="12">
        <v>91.046999999999997</v>
      </c>
      <c r="G11" s="12">
        <v>90.332999999999998</v>
      </c>
      <c r="H11" s="12">
        <v>14.471399999999999</v>
      </c>
      <c r="I11" s="12">
        <v>35.741700000000002</v>
      </c>
      <c r="J11" s="34">
        <v>5.3376889572124009</v>
      </c>
      <c r="K11" s="34">
        <v>0.97831837520045006</v>
      </c>
      <c r="L11" s="17"/>
      <c r="M11" s="17"/>
      <c r="N11" s="17"/>
      <c r="O11" s="29"/>
      <c r="P11" s="18"/>
    </row>
    <row r="12" spans="1:16" ht="14.25" customHeight="1" x14ac:dyDescent="0.55000000000000004">
      <c r="A12" s="12" t="s">
        <v>83</v>
      </c>
      <c r="B12" s="12">
        <v>-70.402699999999996</v>
      </c>
      <c r="C12" s="12">
        <v>39.584699999999998</v>
      </c>
      <c r="D12" s="12">
        <v>56</v>
      </c>
      <c r="E12" s="12">
        <v>6</v>
      </c>
      <c r="F12" s="12">
        <v>100.34099999999999</v>
      </c>
      <c r="G12" s="12">
        <v>99.551000000000002</v>
      </c>
      <c r="H12" s="12">
        <v>13.958399999999999</v>
      </c>
      <c r="I12" s="12">
        <v>35.687100000000001</v>
      </c>
      <c r="J12" s="34">
        <v>8.8990520112733797</v>
      </c>
      <c r="K12" s="34">
        <v>2.029104778193533</v>
      </c>
      <c r="L12" s="17"/>
      <c r="M12" s="17"/>
      <c r="N12" s="17"/>
      <c r="O12" s="29"/>
      <c r="P12" s="18"/>
    </row>
    <row r="13" spans="1:16" ht="14.25" customHeight="1" x14ac:dyDescent="0.55000000000000004">
      <c r="A13" s="12" t="s">
        <v>83</v>
      </c>
      <c r="B13" s="12">
        <v>-70.402699999999996</v>
      </c>
      <c r="C13" s="12">
        <v>39.584699999999998</v>
      </c>
      <c r="D13" s="12">
        <v>56</v>
      </c>
      <c r="E13" s="12">
        <v>5</v>
      </c>
      <c r="F13" s="12">
        <v>120.83199999999999</v>
      </c>
      <c r="G13" s="12">
        <v>119.876</v>
      </c>
      <c r="H13" s="12">
        <v>14.148899999999999</v>
      </c>
      <c r="I13" s="12">
        <v>35.844499999999996</v>
      </c>
      <c r="J13" s="34">
        <v>10.948757366128619</v>
      </c>
      <c r="K13" s="34">
        <v>10.87020416889389</v>
      </c>
      <c r="L13" s="17"/>
      <c r="M13" s="17"/>
      <c r="N13" s="17"/>
      <c r="O13" s="29"/>
      <c r="P13" s="18"/>
    </row>
    <row r="14" spans="1:16" ht="14.25" customHeight="1" x14ac:dyDescent="0.55000000000000004">
      <c r="A14" s="12" t="s">
        <v>83</v>
      </c>
      <c r="B14" s="12">
        <v>-70.402699999999996</v>
      </c>
      <c r="C14" s="12">
        <v>39.584699999999998</v>
      </c>
      <c r="D14" s="12">
        <v>56</v>
      </c>
      <c r="E14" s="12">
        <v>4</v>
      </c>
      <c r="F14" s="12">
        <v>151.28100000000001</v>
      </c>
      <c r="G14" s="12">
        <v>150.072</v>
      </c>
      <c r="H14" s="12">
        <v>12.9039</v>
      </c>
      <c r="I14" s="12">
        <v>35.673400000000001</v>
      </c>
      <c r="J14" s="34">
        <v>3.4673328209069947</v>
      </c>
      <c r="K14" s="34">
        <v>0.68844626402995102</v>
      </c>
      <c r="L14" s="17"/>
      <c r="M14" s="17"/>
      <c r="N14" s="17"/>
      <c r="O14" s="29"/>
      <c r="P14" s="18"/>
    </row>
    <row r="15" spans="1:16" ht="14.25" customHeight="1" x14ac:dyDescent="0.55000000000000004">
      <c r="A15" s="12" t="s">
        <v>83</v>
      </c>
      <c r="B15" s="12">
        <v>-70.402699999999996</v>
      </c>
      <c r="C15" s="12">
        <v>39.584699999999998</v>
      </c>
      <c r="D15" s="12">
        <v>56</v>
      </c>
      <c r="E15" s="12">
        <v>3</v>
      </c>
      <c r="F15" s="12">
        <v>202.364</v>
      </c>
      <c r="G15" s="12">
        <v>200.72300000000001</v>
      </c>
      <c r="H15" s="12">
        <v>11.185600000000001</v>
      </c>
      <c r="I15" s="12">
        <v>35.440600000000003</v>
      </c>
      <c r="J15" s="34">
        <v>5.6835767358442233</v>
      </c>
      <c r="K15" s="34">
        <v>3.713986424372079</v>
      </c>
      <c r="L15" s="17"/>
      <c r="M15" s="17"/>
      <c r="N15" s="17"/>
      <c r="O15" s="29"/>
      <c r="P15" s="18"/>
    </row>
    <row r="16" spans="1:16" ht="14.25" customHeight="1" x14ac:dyDescent="0.55000000000000004">
      <c r="A16" s="12" t="s">
        <v>83</v>
      </c>
      <c r="B16" s="12">
        <v>-70.402699999999996</v>
      </c>
      <c r="C16" s="12">
        <v>39.584699999999998</v>
      </c>
      <c r="D16" s="12">
        <v>56</v>
      </c>
      <c r="E16" s="12">
        <v>2</v>
      </c>
      <c r="F16" s="12">
        <v>252.62299999999999</v>
      </c>
      <c r="G16" s="12">
        <v>250.54400000000001</v>
      </c>
      <c r="H16" s="12">
        <v>10.058400000000001</v>
      </c>
      <c r="I16" s="12">
        <v>35.306399999999996</v>
      </c>
      <c r="J16" s="34">
        <v>3.1342557007430187</v>
      </c>
      <c r="K16" s="34">
        <v>0.36234013896312967</v>
      </c>
      <c r="L16" s="17"/>
      <c r="M16" s="17"/>
      <c r="N16" s="17"/>
      <c r="O16" s="29"/>
      <c r="P16" s="18"/>
    </row>
    <row r="17" spans="1:19" ht="14.25" customHeight="1" x14ac:dyDescent="0.55000000000000004">
      <c r="A17" s="16" t="s">
        <v>83</v>
      </c>
      <c r="B17" s="16">
        <v>-70.402699999999996</v>
      </c>
      <c r="C17" s="16">
        <v>39.584699999999998</v>
      </c>
      <c r="D17" s="16">
        <v>56</v>
      </c>
      <c r="E17" s="16">
        <v>1</v>
      </c>
      <c r="F17" s="12">
        <v>302.85500000000002</v>
      </c>
      <c r="G17" s="12">
        <v>300.32499999999999</v>
      </c>
      <c r="H17" s="13">
        <v>8.9323999999999995</v>
      </c>
      <c r="I17" s="13">
        <v>35.1845</v>
      </c>
      <c r="J17" s="35">
        <v>3.1086343838073276</v>
      </c>
      <c r="K17" s="35">
        <v>0.10870204168893881</v>
      </c>
      <c r="L17" s="17"/>
      <c r="M17" s="17"/>
      <c r="N17" s="17"/>
      <c r="O17" s="29"/>
      <c r="P17" s="20"/>
      <c r="Q17" s="16"/>
      <c r="R17" s="16"/>
      <c r="S17" s="16"/>
    </row>
    <row r="18" spans="1:19" ht="14.25" customHeight="1" x14ac:dyDescent="0.55000000000000004">
      <c r="A18" s="12" t="s">
        <v>84</v>
      </c>
      <c r="B18" s="12">
        <v>-70.299300000000002</v>
      </c>
      <c r="C18" s="12">
        <v>39.583300000000001</v>
      </c>
      <c r="D18" s="12">
        <v>58</v>
      </c>
      <c r="E18" s="12">
        <v>24</v>
      </c>
      <c r="F18" s="12">
        <v>1.907</v>
      </c>
      <c r="G18" s="12">
        <v>1.893</v>
      </c>
      <c r="H18" s="12">
        <v>25.134399999999999</v>
      </c>
      <c r="I18" s="12">
        <v>35.226100000000002</v>
      </c>
      <c r="J18" s="34">
        <v>11.768639508070715</v>
      </c>
      <c r="K18" s="34">
        <v>7.2105687653662773</v>
      </c>
      <c r="L18" s="17"/>
      <c r="M18" s="17"/>
      <c r="N18" s="17"/>
      <c r="O18" s="29"/>
      <c r="P18" s="18"/>
    </row>
    <row r="19" spans="1:19" ht="14.25" customHeight="1" x14ac:dyDescent="0.55000000000000004">
      <c r="A19" s="12" t="s">
        <v>84</v>
      </c>
      <c r="B19" s="12">
        <v>-70.299300000000002</v>
      </c>
      <c r="C19" s="12">
        <v>39.583300000000001</v>
      </c>
      <c r="D19" s="12">
        <v>58</v>
      </c>
      <c r="E19" s="12">
        <v>20</v>
      </c>
      <c r="F19" s="12">
        <v>10.324999999999999</v>
      </c>
      <c r="G19" s="12">
        <v>10.246</v>
      </c>
      <c r="H19" s="12">
        <v>25.0623</v>
      </c>
      <c r="I19" s="12">
        <v>35.229900000000001</v>
      </c>
      <c r="J19" s="34">
        <v>12.767870868562646</v>
      </c>
      <c r="K19" s="34">
        <v>6.7032925708178972</v>
      </c>
      <c r="L19" s="17"/>
      <c r="M19" s="17"/>
      <c r="N19" s="17"/>
      <c r="O19" s="29"/>
      <c r="P19" s="18"/>
    </row>
    <row r="20" spans="1:19" ht="14.25" customHeight="1" x14ac:dyDescent="0.55000000000000004">
      <c r="A20" s="12" t="s">
        <v>84</v>
      </c>
      <c r="B20" s="12">
        <v>-70.299300000000002</v>
      </c>
      <c r="C20" s="12">
        <v>39.583300000000001</v>
      </c>
      <c r="D20" s="12">
        <v>58</v>
      </c>
      <c r="E20" s="12">
        <v>18</v>
      </c>
      <c r="F20" s="12">
        <v>20.23</v>
      </c>
      <c r="G20" s="12">
        <v>20.074000000000002</v>
      </c>
      <c r="H20" s="12">
        <v>23.821300000000001</v>
      </c>
      <c r="I20" s="12">
        <v>35.458300000000001</v>
      </c>
      <c r="J20" s="34">
        <v>4.6587240584166025</v>
      </c>
      <c r="K20" s="34">
        <v>0.38045714591128632</v>
      </c>
      <c r="L20" s="17"/>
      <c r="M20" s="17"/>
      <c r="N20" s="17"/>
      <c r="O20" s="29"/>
      <c r="P20" s="18"/>
    </row>
    <row r="21" spans="1:19" ht="14.25" customHeight="1" x14ac:dyDescent="0.55000000000000004">
      <c r="A21" s="12" t="s">
        <v>84</v>
      </c>
      <c r="B21" s="12">
        <v>-70.299300000000002</v>
      </c>
      <c r="C21" s="12">
        <v>39.583300000000001</v>
      </c>
      <c r="D21" s="12">
        <v>58</v>
      </c>
      <c r="E21" s="12">
        <v>16</v>
      </c>
      <c r="F21" s="12">
        <v>30.367999999999999</v>
      </c>
      <c r="G21" s="12">
        <v>30.134</v>
      </c>
      <c r="H21" s="12">
        <v>19.028199999999998</v>
      </c>
      <c r="I21" s="12">
        <v>35.580300000000001</v>
      </c>
      <c r="J21" s="34">
        <v>10.577248270561107</v>
      </c>
      <c r="K21" s="34">
        <v>1.3225415072154227</v>
      </c>
      <c r="L21" s="17"/>
      <c r="M21" s="17"/>
      <c r="N21" s="17"/>
      <c r="O21" s="29"/>
      <c r="P21" s="18"/>
    </row>
    <row r="22" spans="1:19" ht="14.25" customHeight="1" x14ac:dyDescent="0.55000000000000004">
      <c r="A22" s="12" t="s">
        <v>84</v>
      </c>
      <c r="B22" s="12">
        <v>-70.299300000000002</v>
      </c>
      <c r="C22" s="12">
        <v>39.583300000000001</v>
      </c>
      <c r="D22" s="12">
        <v>58</v>
      </c>
      <c r="E22" s="12">
        <v>14</v>
      </c>
      <c r="F22" s="12">
        <v>40.286000000000001</v>
      </c>
      <c r="G22" s="12">
        <v>39.975000000000001</v>
      </c>
      <c r="H22" s="12">
        <v>17.869499999999999</v>
      </c>
      <c r="I22" s="12">
        <v>35.647199999999998</v>
      </c>
      <c r="J22" s="34">
        <v>55.14552908019472</v>
      </c>
      <c r="K22" s="34">
        <v>3.8770394869054847</v>
      </c>
      <c r="L22" s="17"/>
      <c r="M22" s="17"/>
      <c r="N22" s="17"/>
      <c r="O22" s="29"/>
      <c r="P22" s="18"/>
    </row>
    <row r="23" spans="1:19" ht="14.25" customHeight="1" x14ac:dyDescent="0.55000000000000004">
      <c r="A23" s="12" t="s">
        <v>84</v>
      </c>
      <c r="B23" s="12">
        <v>-70.299300000000002</v>
      </c>
      <c r="C23" s="12">
        <v>39.583300000000001</v>
      </c>
      <c r="D23" s="12">
        <v>58</v>
      </c>
      <c r="E23" s="12">
        <v>12</v>
      </c>
      <c r="F23" s="12">
        <v>45.386000000000003</v>
      </c>
      <c r="G23" s="12">
        <v>45.034999999999997</v>
      </c>
      <c r="H23" s="12">
        <v>17.552199999999999</v>
      </c>
      <c r="I23" s="12">
        <v>35.813400000000001</v>
      </c>
      <c r="J23" s="34">
        <v>59.782987445554696</v>
      </c>
      <c r="K23" s="34">
        <v>4.6379537787280611</v>
      </c>
      <c r="L23" s="17"/>
      <c r="M23" s="17"/>
      <c r="N23" s="17"/>
      <c r="O23" s="29"/>
      <c r="P23" s="18"/>
    </row>
    <row r="24" spans="1:19" ht="14.25" customHeight="1" x14ac:dyDescent="0.55000000000000004">
      <c r="A24" s="12" t="s">
        <v>84</v>
      </c>
      <c r="B24" s="12">
        <v>-70.299300000000002</v>
      </c>
      <c r="C24" s="12">
        <v>39.583300000000001</v>
      </c>
      <c r="D24" s="12">
        <v>58</v>
      </c>
      <c r="E24" s="12">
        <v>10</v>
      </c>
      <c r="F24" s="16">
        <v>60.779000000000003</v>
      </c>
      <c r="G24" s="16">
        <v>60.307000000000002</v>
      </c>
      <c r="H24" s="16">
        <v>15.6883</v>
      </c>
      <c r="I24" s="16">
        <v>35.799399999999999</v>
      </c>
      <c r="J24" s="34">
        <v>8.2713297463489628</v>
      </c>
      <c r="K24" s="34">
        <v>1.902285729556433</v>
      </c>
      <c r="L24" s="17"/>
      <c r="M24" s="17"/>
      <c r="N24" s="17"/>
      <c r="O24" s="29"/>
      <c r="P24" s="18"/>
    </row>
    <row r="25" spans="1:19" ht="14.25" customHeight="1" x14ac:dyDescent="0.55000000000000004">
      <c r="A25" s="12" t="s">
        <v>84</v>
      </c>
      <c r="B25" s="12">
        <v>-70.299300000000002</v>
      </c>
      <c r="C25" s="12">
        <v>39.583300000000001</v>
      </c>
      <c r="D25" s="12">
        <v>58</v>
      </c>
      <c r="E25" s="12">
        <v>8</v>
      </c>
      <c r="F25" s="13">
        <v>80.715000000000003</v>
      </c>
      <c r="G25" s="13">
        <v>80.084000000000003</v>
      </c>
      <c r="H25" s="13">
        <v>15.767300000000001</v>
      </c>
      <c r="I25" s="13">
        <v>36.085700000000003</v>
      </c>
      <c r="J25" s="34">
        <v>6.7340507302075334</v>
      </c>
      <c r="K25" s="34">
        <v>1.2138394655264848</v>
      </c>
      <c r="L25" s="17"/>
      <c r="M25" s="17"/>
      <c r="N25" s="17"/>
      <c r="O25" s="29"/>
      <c r="P25" s="18"/>
    </row>
    <row r="26" spans="1:19" ht="14.25" customHeight="1" x14ac:dyDescent="0.55000000000000004">
      <c r="A26" s="12" t="s">
        <v>84</v>
      </c>
      <c r="B26" s="12">
        <v>-70.299300000000002</v>
      </c>
      <c r="C26" s="12">
        <v>39.583300000000001</v>
      </c>
      <c r="D26" s="12">
        <v>58</v>
      </c>
      <c r="E26" s="12">
        <v>6</v>
      </c>
      <c r="F26" s="13">
        <v>100.883</v>
      </c>
      <c r="G26" s="13">
        <v>100.089</v>
      </c>
      <c r="H26" s="13">
        <v>15.014099999999999</v>
      </c>
      <c r="I26" s="13">
        <v>35.953699999999998</v>
      </c>
      <c r="J26" s="34">
        <v>8.758134768127082</v>
      </c>
      <c r="K26" s="34">
        <v>4.9097088829504072</v>
      </c>
      <c r="L26" s="17"/>
      <c r="M26" s="17"/>
      <c r="N26" s="17"/>
      <c r="O26" s="29"/>
      <c r="P26" s="18"/>
    </row>
    <row r="27" spans="1:19" ht="14.25" customHeight="1" x14ac:dyDescent="0.55000000000000004">
      <c r="A27" s="12" t="s">
        <v>84</v>
      </c>
      <c r="B27" s="12">
        <v>-70.299300000000002</v>
      </c>
      <c r="C27" s="12">
        <v>39.583300000000001</v>
      </c>
      <c r="D27" s="12">
        <v>58</v>
      </c>
      <c r="E27" s="12">
        <v>5</v>
      </c>
      <c r="F27" s="13">
        <v>121.145</v>
      </c>
      <c r="G27" s="13">
        <v>120.18600000000001</v>
      </c>
      <c r="H27" s="13">
        <v>13.901</v>
      </c>
      <c r="I27" s="13">
        <v>35.758000000000003</v>
      </c>
      <c r="J27" s="34">
        <v>4.8380732769664361</v>
      </c>
      <c r="K27" s="34">
        <v>0.85149932656335714</v>
      </c>
      <c r="L27" s="17"/>
      <c r="M27" s="17"/>
      <c r="N27" s="17"/>
      <c r="O27" s="29"/>
      <c r="P27" s="18"/>
    </row>
    <row r="28" spans="1:19" ht="14.25" customHeight="1" x14ac:dyDescent="0.55000000000000004">
      <c r="A28" s="12" t="s">
        <v>84</v>
      </c>
      <c r="B28" s="12">
        <v>-70.299300000000002</v>
      </c>
      <c r="C28" s="12">
        <v>39.583300000000001</v>
      </c>
      <c r="D28" s="12">
        <v>58</v>
      </c>
      <c r="E28" s="12">
        <v>4</v>
      </c>
      <c r="F28" s="13">
        <v>151.28100000000001</v>
      </c>
      <c r="G28" s="13">
        <v>150.072</v>
      </c>
      <c r="H28" s="13">
        <v>13.140599999999999</v>
      </c>
      <c r="I28" s="13">
        <v>35.7072</v>
      </c>
      <c r="J28" s="34">
        <v>6.3369203177043296</v>
      </c>
      <c r="K28" s="34">
        <v>2.8262530839124134</v>
      </c>
      <c r="L28" s="17"/>
      <c r="M28" s="17"/>
      <c r="N28" s="17"/>
      <c r="O28" s="29"/>
      <c r="P28" s="18"/>
    </row>
    <row r="29" spans="1:19" ht="14.25" customHeight="1" x14ac:dyDescent="0.55000000000000004">
      <c r="A29" s="12" t="s">
        <v>84</v>
      </c>
      <c r="B29" s="12">
        <v>-70.299300000000002</v>
      </c>
      <c r="C29" s="12">
        <v>39.583300000000001</v>
      </c>
      <c r="D29" s="12">
        <v>58</v>
      </c>
      <c r="E29" s="12">
        <v>3</v>
      </c>
      <c r="F29" s="12">
        <v>201.46600000000001</v>
      </c>
      <c r="G29" s="12">
        <v>199.83199999999999</v>
      </c>
      <c r="H29" s="12">
        <v>11.4963</v>
      </c>
      <c r="I29" s="12">
        <v>35.4754</v>
      </c>
      <c r="J29" s="34">
        <v>3.275172943889316</v>
      </c>
      <c r="K29" s="34">
        <v>0.19928707642972129</v>
      </c>
      <c r="L29" s="17"/>
      <c r="M29" s="17"/>
      <c r="N29" s="17"/>
      <c r="O29" s="29"/>
      <c r="P29" s="18"/>
    </row>
    <row r="30" spans="1:19" ht="14.25" customHeight="1" x14ac:dyDescent="0.55000000000000004">
      <c r="A30" s="12" t="s">
        <v>84</v>
      </c>
      <c r="B30" s="12">
        <v>-70.299300000000002</v>
      </c>
      <c r="C30" s="12">
        <v>39.583300000000001</v>
      </c>
      <c r="D30" s="12">
        <v>58</v>
      </c>
      <c r="E30" s="12">
        <v>2</v>
      </c>
      <c r="F30" s="12">
        <v>252.197</v>
      </c>
      <c r="G30" s="12">
        <v>250.12200000000001</v>
      </c>
      <c r="H30" s="12">
        <v>10.2216</v>
      </c>
      <c r="I30" s="12">
        <v>35.315100000000001</v>
      </c>
      <c r="J30" s="34">
        <v>12.972841404048168</v>
      </c>
      <c r="K30" s="34">
        <v>12.500734794227972</v>
      </c>
      <c r="L30" s="17"/>
      <c r="M30" s="17"/>
      <c r="N30" s="17"/>
      <c r="O30" s="29"/>
      <c r="P30" s="18"/>
    </row>
    <row r="31" spans="1:19" ht="14.25" customHeight="1" x14ac:dyDescent="0.55000000000000004">
      <c r="A31" s="16" t="s">
        <v>84</v>
      </c>
      <c r="B31" s="16">
        <v>-70.299300000000002</v>
      </c>
      <c r="C31" s="16">
        <v>39.583300000000001</v>
      </c>
      <c r="D31" s="16">
        <v>58</v>
      </c>
      <c r="E31" s="16">
        <v>1</v>
      </c>
      <c r="F31" s="12">
        <v>302.53399999999999</v>
      </c>
      <c r="G31" s="12">
        <v>300.00700000000001</v>
      </c>
      <c r="H31" s="12">
        <v>9.4487000000000005</v>
      </c>
      <c r="I31" s="12">
        <v>35.243899999999996</v>
      </c>
      <c r="J31" s="35">
        <v>2.4809121188829106</v>
      </c>
      <c r="K31" s="35">
        <v>0.52539320149654045</v>
      </c>
      <c r="L31" s="17"/>
      <c r="M31" s="17"/>
      <c r="N31" s="17"/>
      <c r="O31" s="29"/>
      <c r="P31" s="20"/>
      <c r="Q31" s="16"/>
      <c r="R31" s="16"/>
      <c r="S31" s="16"/>
    </row>
    <row r="32" spans="1:19" ht="14.25" customHeight="1" x14ac:dyDescent="0.55000000000000004">
      <c r="A32" s="12" t="s">
        <v>85</v>
      </c>
      <c r="B32" s="12">
        <v>-70.499200000000002</v>
      </c>
      <c r="C32" s="12">
        <v>39.583399999999997</v>
      </c>
      <c r="D32" s="12">
        <v>59</v>
      </c>
      <c r="E32" s="12">
        <v>24</v>
      </c>
      <c r="F32" s="12">
        <v>2.1240000000000001</v>
      </c>
      <c r="G32" s="12">
        <v>2.1080000000000001</v>
      </c>
      <c r="H32" s="12">
        <v>25.088100000000001</v>
      </c>
      <c r="I32" s="12">
        <v>35.328299999999999</v>
      </c>
      <c r="J32" s="34">
        <v>32.854983346143989</v>
      </c>
      <c r="K32" s="34">
        <v>4.0944435702833655</v>
      </c>
      <c r="L32" s="17"/>
      <c r="M32" s="17"/>
      <c r="N32" s="17"/>
      <c r="O32" s="29"/>
      <c r="P32" s="18"/>
    </row>
    <row r="33" spans="1:19" ht="14.25" customHeight="1" x14ac:dyDescent="0.55000000000000004">
      <c r="A33" s="12" t="s">
        <v>85</v>
      </c>
      <c r="B33" s="12">
        <v>-70.499200000000002</v>
      </c>
      <c r="C33" s="12">
        <v>39.583399999999997</v>
      </c>
      <c r="D33" s="12">
        <v>59</v>
      </c>
      <c r="E33" s="12">
        <v>20</v>
      </c>
      <c r="F33" s="16">
        <v>10.169</v>
      </c>
      <c r="G33" s="16">
        <v>10.090999999999999</v>
      </c>
      <c r="H33" s="16">
        <v>25.2684</v>
      </c>
      <c r="I33" s="16">
        <v>35.659199999999998</v>
      </c>
      <c r="J33" s="34" t="s">
        <v>98</v>
      </c>
      <c r="K33" s="36" t="s">
        <v>98</v>
      </c>
      <c r="L33" s="17"/>
      <c r="P33" s="18"/>
    </row>
    <row r="34" spans="1:19" ht="14.25" customHeight="1" x14ac:dyDescent="0.55000000000000004">
      <c r="A34" s="12" t="s">
        <v>85</v>
      </c>
      <c r="B34" s="12">
        <v>-70.499200000000002</v>
      </c>
      <c r="C34" s="12">
        <v>39.583399999999997</v>
      </c>
      <c r="D34" s="12">
        <v>59</v>
      </c>
      <c r="E34" s="12">
        <v>18</v>
      </c>
      <c r="F34" s="13">
        <v>20.11</v>
      </c>
      <c r="G34" s="13">
        <v>19.956</v>
      </c>
      <c r="H34" s="13">
        <v>23.301500000000001</v>
      </c>
      <c r="I34" s="13">
        <v>36.083799999999997</v>
      </c>
      <c r="J34" s="34">
        <v>15.394055854470921</v>
      </c>
      <c r="K34" s="34">
        <v>1.6124136183859274</v>
      </c>
      <c r="L34" s="17"/>
      <c r="M34" s="12"/>
      <c r="N34" s="30"/>
      <c r="O34" s="12"/>
      <c r="P34" s="18"/>
    </row>
    <row r="35" spans="1:19" ht="14.25" customHeight="1" x14ac:dyDescent="0.55000000000000004">
      <c r="A35" s="12" t="s">
        <v>85</v>
      </c>
      <c r="B35" s="12">
        <v>-70.499200000000002</v>
      </c>
      <c r="C35" s="12">
        <v>39.583399999999997</v>
      </c>
      <c r="D35" s="12">
        <v>59</v>
      </c>
      <c r="E35" s="12">
        <v>16</v>
      </c>
      <c r="F35" s="13">
        <v>30.251000000000001</v>
      </c>
      <c r="G35" s="13">
        <v>30.018000000000001</v>
      </c>
      <c r="H35" s="13">
        <v>20.021699999999999</v>
      </c>
      <c r="I35" s="13">
        <v>36.1661</v>
      </c>
      <c r="J35" s="34">
        <v>28.14066102997694</v>
      </c>
      <c r="K35" s="34">
        <v>1.1957224585783279</v>
      </c>
      <c r="L35" s="17"/>
      <c r="M35" s="12"/>
      <c r="N35" s="30"/>
      <c r="O35" s="12"/>
      <c r="P35" s="18"/>
    </row>
    <row r="36" spans="1:19" ht="14.25" customHeight="1" x14ac:dyDescent="0.55000000000000004">
      <c r="A36" s="12" t="s">
        <v>85</v>
      </c>
      <c r="B36" s="12">
        <v>-70.499200000000002</v>
      </c>
      <c r="C36" s="12">
        <v>39.583399999999997</v>
      </c>
      <c r="D36" s="12">
        <v>59</v>
      </c>
      <c r="E36" s="12">
        <v>14</v>
      </c>
      <c r="F36" s="13">
        <v>45.384999999999998</v>
      </c>
      <c r="G36" s="13">
        <v>45.033999999999999</v>
      </c>
      <c r="H36" s="13">
        <v>19.289000000000001</v>
      </c>
      <c r="I36" s="13">
        <v>36.361699999999999</v>
      </c>
      <c r="J36" s="34" t="s">
        <v>98</v>
      </c>
      <c r="K36" s="36" t="s">
        <v>98</v>
      </c>
      <c r="L36" s="17"/>
      <c r="P36" s="18"/>
    </row>
    <row r="37" spans="1:19" ht="14.25" customHeight="1" x14ac:dyDescent="0.55000000000000004">
      <c r="A37" s="12" t="s">
        <v>85</v>
      </c>
      <c r="B37" s="12">
        <v>-70.499200000000002</v>
      </c>
      <c r="C37" s="12">
        <v>39.583399999999997</v>
      </c>
      <c r="D37" s="12">
        <v>59</v>
      </c>
      <c r="E37" s="12">
        <v>12</v>
      </c>
      <c r="F37" s="13">
        <v>54.747999999999998</v>
      </c>
      <c r="G37" s="13">
        <v>54.323</v>
      </c>
      <c r="H37" s="13">
        <v>17.187799999999999</v>
      </c>
      <c r="I37" s="13">
        <v>35.961100000000002</v>
      </c>
      <c r="J37" s="34">
        <v>84.020753266717904</v>
      </c>
      <c r="K37" s="34">
        <v>4.1669115980759859</v>
      </c>
      <c r="L37" s="17"/>
      <c r="M37" s="12"/>
      <c r="N37" s="30"/>
      <c r="O37" s="12"/>
      <c r="P37" s="18"/>
    </row>
    <row r="38" spans="1:19" ht="14.25" customHeight="1" x14ac:dyDescent="0.55000000000000004">
      <c r="A38" s="12" t="s">
        <v>85</v>
      </c>
      <c r="B38" s="12">
        <v>-70.499200000000002</v>
      </c>
      <c r="C38" s="12">
        <v>39.583399999999997</v>
      </c>
      <c r="D38" s="12">
        <v>59</v>
      </c>
      <c r="E38" s="12">
        <v>10</v>
      </c>
      <c r="F38" s="13">
        <v>60.332999999999998</v>
      </c>
      <c r="G38" s="13">
        <v>59.863999999999997</v>
      </c>
      <c r="H38" s="13">
        <v>15.976900000000001</v>
      </c>
      <c r="I38" s="13">
        <v>35.780099999999997</v>
      </c>
      <c r="J38" s="34">
        <v>16.598257750448372</v>
      </c>
      <c r="K38" s="34">
        <v>2.8443700908605831</v>
      </c>
      <c r="L38" s="17"/>
      <c r="M38" s="12"/>
      <c r="N38" s="30"/>
      <c r="O38" s="12"/>
      <c r="P38" s="18"/>
    </row>
    <row r="39" spans="1:19" ht="14.25" customHeight="1" x14ac:dyDescent="0.55000000000000004">
      <c r="A39" s="16" t="s">
        <v>85</v>
      </c>
      <c r="B39" s="16">
        <v>-70.499200000000002</v>
      </c>
      <c r="C39" s="16">
        <v>39.583399999999997</v>
      </c>
      <c r="D39" s="16">
        <v>59</v>
      </c>
      <c r="E39" s="16">
        <v>8</v>
      </c>
      <c r="F39" s="13">
        <v>80.516000000000005</v>
      </c>
      <c r="G39" s="13">
        <v>79.887</v>
      </c>
      <c r="H39" s="13">
        <v>15.018800000000001</v>
      </c>
      <c r="I39" s="13">
        <v>35.798400000000001</v>
      </c>
      <c r="J39" s="35">
        <v>11.883935434281323</v>
      </c>
      <c r="K39" s="35">
        <v>5.7068571886692867</v>
      </c>
      <c r="L39" s="17"/>
      <c r="M39" s="16"/>
      <c r="N39" s="28"/>
      <c r="O39" s="16"/>
      <c r="P39" s="20"/>
      <c r="Q39" s="16"/>
      <c r="R39" s="16"/>
      <c r="S39" s="16"/>
    </row>
    <row r="40" spans="1:19" ht="14.25" customHeight="1" x14ac:dyDescent="0.55000000000000004">
      <c r="A40" s="12" t="s">
        <v>86</v>
      </c>
      <c r="B40" s="12">
        <v>-70.450999999999993</v>
      </c>
      <c r="C40" s="12">
        <v>39.582900000000002</v>
      </c>
      <c r="D40" s="12">
        <v>62</v>
      </c>
      <c r="E40" s="12">
        <v>24</v>
      </c>
      <c r="F40" s="13">
        <v>2.133</v>
      </c>
      <c r="G40" s="13">
        <v>2.117</v>
      </c>
      <c r="H40" s="13">
        <v>25.289400000000001</v>
      </c>
      <c r="I40" s="13">
        <v>35.471899999999998</v>
      </c>
      <c r="J40" s="34">
        <v>29.652318729182678</v>
      </c>
      <c r="K40" s="34">
        <v>10.362927974345498</v>
      </c>
      <c r="L40" s="17"/>
      <c r="M40" s="12"/>
      <c r="N40" s="30"/>
      <c r="O40" s="12"/>
      <c r="P40" s="18"/>
    </row>
    <row r="41" spans="1:19" ht="14.25" customHeight="1" x14ac:dyDescent="0.55000000000000004">
      <c r="A41" s="12" t="s">
        <v>86</v>
      </c>
      <c r="B41" s="12">
        <v>-70.450999999999993</v>
      </c>
      <c r="C41" s="12">
        <v>39.582900000000002</v>
      </c>
      <c r="D41" s="12">
        <v>62</v>
      </c>
      <c r="E41" s="12">
        <v>20</v>
      </c>
      <c r="F41" s="13">
        <v>10.228999999999999</v>
      </c>
      <c r="G41" s="13">
        <v>10.15</v>
      </c>
      <c r="H41" s="13">
        <v>25.2913</v>
      </c>
      <c r="I41" s="13">
        <v>35.471400000000003</v>
      </c>
      <c r="J41" s="34">
        <v>34.943120676402764</v>
      </c>
      <c r="K41" s="34">
        <v>21.287483164083881</v>
      </c>
      <c r="L41" s="17"/>
      <c r="M41" s="12"/>
      <c r="N41" s="30"/>
      <c r="O41" s="12"/>
      <c r="P41" s="18"/>
    </row>
    <row r="42" spans="1:19" ht="14.25" customHeight="1" x14ac:dyDescent="0.55000000000000004">
      <c r="A42" s="12" t="s">
        <v>86</v>
      </c>
      <c r="B42" s="12">
        <v>-70.450999999999993</v>
      </c>
      <c r="C42" s="12">
        <v>39.582900000000002</v>
      </c>
      <c r="D42" s="12">
        <v>62</v>
      </c>
      <c r="E42" s="12">
        <v>18</v>
      </c>
      <c r="F42" s="16">
        <v>20.045000000000002</v>
      </c>
      <c r="G42" s="16">
        <v>19.890999999999998</v>
      </c>
      <c r="H42" s="16">
        <v>25.176100000000002</v>
      </c>
      <c r="I42" s="16">
        <v>35.5</v>
      </c>
      <c r="J42" s="34">
        <v>7.143991801178581</v>
      </c>
      <c r="K42" s="34">
        <v>1.1051374238375427</v>
      </c>
      <c r="L42" s="17"/>
      <c r="M42" s="12"/>
      <c r="N42" s="30"/>
      <c r="O42" s="12"/>
      <c r="P42" s="18"/>
    </row>
    <row r="43" spans="1:19" ht="14.25" customHeight="1" x14ac:dyDescent="0.55000000000000004">
      <c r="A43" s="12" t="s">
        <v>86</v>
      </c>
      <c r="B43" s="12">
        <v>-70.450999999999993</v>
      </c>
      <c r="C43" s="12">
        <v>39.582900000000002</v>
      </c>
      <c r="D43" s="12">
        <v>62</v>
      </c>
      <c r="E43" s="12">
        <v>16</v>
      </c>
      <c r="F43" s="13">
        <v>30.355</v>
      </c>
      <c r="G43" s="13">
        <v>30.122</v>
      </c>
      <c r="H43" s="13">
        <v>20.786200000000001</v>
      </c>
      <c r="I43" s="13">
        <v>35.422499999999999</v>
      </c>
      <c r="J43" s="34">
        <v>37.056879323597229</v>
      </c>
      <c r="K43" s="34">
        <v>7.0293986958847183</v>
      </c>
      <c r="L43" s="17"/>
      <c r="M43" s="12"/>
      <c r="N43" s="30"/>
      <c r="O43" s="12"/>
      <c r="P43" s="18"/>
    </row>
    <row r="44" spans="1:19" ht="14.25" customHeight="1" x14ac:dyDescent="0.55000000000000004">
      <c r="A44" s="12" t="s">
        <v>86</v>
      </c>
      <c r="B44" s="12">
        <v>-70.450999999999993</v>
      </c>
      <c r="C44" s="12">
        <v>39.582900000000002</v>
      </c>
      <c r="D44" s="12">
        <v>62</v>
      </c>
      <c r="E44" s="12">
        <v>15</v>
      </c>
      <c r="F44" s="13">
        <v>42.776000000000003</v>
      </c>
      <c r="G44" s="13">
        <v>42.445</v>
      </c>
      <c r="H44" s="13">
        <v>19.031199999999998</v>
      </c>
      <c r="I44" s="13">
        <v>36.114100000000001</v>
      </c>
      <c r="J44" s="34">
        <v>33.431462977197029</v>
      </c>
      <c r="K44" s="34">
        <v>3.3516462854089508</v>
      </c>
      <c r="L44" s="17"/>
      <c r="M44" s="12"/>
      <c r="N44" s="30"/>
      <c r="O44" s="12"/>
      <c r="P44" s="18"/>
    </row>
    <row r="45" spans="1:19" ht="14.25" customHeight="1" x14ac:dyDescent="0.55000000000000004">
      <c r="A45" s="12" t="s">
        <v>86</v>
      </c>
      <c r="B45" s="12">
        <v>-70.450999999999993</v>
      </c>
      <c r="C45" s="12">
        <v>39.582900000000002</v>
      </c>
      <c r="D45" s="12">
        <v>62</v>
      </c>
      <c r="E45" s="12">
        <v>13</v>
      </c>
      <c r="F45" s="13">
        <v>45.951000000000001</v>
      </c>
      <c r="G45" s="13">
        <v>45.595999999999997</v>
      </c>
      <c r="H45" s="13">
        <v>18.84</v>
      </c>
      <c r="I45" s="13">
        <v>36.19</v>
      </c>
      <c r="J45" s="34">
        <v>64.343581860107605</v>
      </c>
      <c r="K45" s="34">
        <v>5.2176980010690635</v>
      </c>
      <c r="L45" s="17"/>
      <c r="M45" s="12"/>
      <c r="N45" s="30"/>
      <c r="O45" s="12"/>
      <c r="P45" s="18"/>
    </row>
    <row r="46" spans="1:19" ht="14.25" customHeight="1" x14ac:dyDescent="0.55000000000000004">
      <c r="A46" s="12" t="s">
        <v>86</v>
      </c>
      <c r="B46" s="12">
        <v>-70.450999999999993</v>
      </c>
      <c r="C46" s="12">
        <v>39.582900000000002</v>
      </c>
      <c r="D46" s="12">
        <v>62</v>
      </c>
      <c r="E46" s="12">
        <v>9</v>
      </c>
      <c r="F46" s="13">
        <v>60.73</v>
      </c>
      <c r="G46" s="13">
        <v>60.258000000000003</v>
      </c>
      <c r="H46" s="13">
        <v>15.686299999999999</v>
      </c>
      <c r="I46" s="13">
        <v>35.6721</v>
      </c>
      <c r="J46" s="34">
        <v>11.345887778631823</v>
      </c>
      <c r="K46" s="34">
        <v>0.74279728487441565</v>
      </c>
      <c r="L46" s="17"/>
      <c r="M46" s="12"/>
      <c r="N46" s="30"/>
      <c r="O46" s="12"/>
      <c r="P46" s="18"/>
    </row>
    <row r="47" spans="1:19" ht="14.25" customHeight="1" x14ac:dyDescent="0.55000000000000004">
      <c r="A47" s="12" t="s">
        <v>86</v>
      </c>
      <c r="B47" s="12">
        <v>-70.450999999999993</v>
      </c>
      <c r="C47" s="12">
        <v>39.582900000000002</v>
      </c>
      <c r="D47" s="12">
        <v>62</v>
      </c>
      <c r="E47" s="12">
        <v>7</v>
      </c>
      <c r="F47" s="13">
        <v>80.715000000000003</v>
      </c>
      <c r="G47" s="13">
        <v>80.084000000000003</v>
      </c>
      <c r="H47" s="13">
        <v>14.658200000000001</v>
      </c>
      <c r="I47" s="13">
        <v>35.711199999999998</v>
      </c>
      <c r="J47" s="34">
        <v>5.6707660773763777</v>
      </c>
      <c r="K47" s="34">
        <v>0.39857415285944259</v>
      </c>
      <c r="L47" s="17"/>
      <c r="M47" s="12"/>
      <c r="N47" s="30"/>
      <c r="O47" s="12"/>
      <c r="P47" s="18"/>
    </row>
    <row r="48" spans="1:19" ht="14.25" customHeight="1" x14ac:dyDescent="0.55000000000000004">
      <c r="A48" s="12" t="s">
        <v>86</v>
      </c>
      <c r="B48" s="12">
        <v>-70.450999999999993</v>
      </c>
      <c r="C48" s="12">
        <v>39.582900000000002</v>
      </c>
      <c r="D48" s="12">
        <v>62</v>
      </c>
      <c r="E48" s="12">
        <v>6</v>
      </c>
      <c r="F48" s="13">
        <v>100.74299999999999</v>
      </c>
      <c r="G48" s="13">
        <v>99.95</v>
      </c>
      <c r="H48" s="13">
        <v>14.6579</v>
      </c>
      <c r="I48" s="13">
        <v>35.873100000000001</v>
      </c>
      <c r="J48" s="34">
        <v>5.2608250064053292</v>
      </c>
      <c r="K48" s="34">
        <v>1.449360555852518</v>
      </c>
      <c r="L48" s="17"/>
      <c r="M48" s="12"/>
      <c r="N48" s="30"/>
      <c r="O48" s="12"/>
      <c r="P48" s="18"/>
    </row>
    <row r="49" spans="1:19" ht="14.25" customHeight="1" x14ac:dyDescent="0.55000000000000004">
      <c r="A49" s="12" t="s">
        <v>86</v>
      </c>
      <c r="B49" s="12">
        <v>-70.450999999999993</v>
      </c>
      <c r="C49" s="12">
        <v>39.582900000000002</v>
      </c>
      <c r="D49" s="12">
        <v>62</v>
      </c>
      <c r="E49" s="12">
        <v>5</v>
      </c>
      <c r="F49" s="13">
        <v>121.081</v>
      </c>
      <c r="G49" s="13">
        <v>120.123</v>
      </c>
      <c r="H49" s="13">
        <v>14.0444</v>
      </c>
      <c r="I49" s="13">
        <v>35.838099999999997</v>
      </c>
      <c r="J49" s="34">
        <v>4.2231616705098647</v>
      </c>
      <c r="K49" s="34">
        <v>0.3442231320149734</v>
      </c>
      <c r="L49" s="17"/>
      <c r="M49" s="12"/>
      <c r="N49" s="30"/>
      <c r="O49" s="12"/>
      <c r="P49" s="18"/>
    </row>
    <row r="50" spans="1:19" ht="14.25" customHeight="1" x14ac:dyDescent="0.55000000000000004">
      <c r="A50" s="12" t="s">
        <v>86</v>
      </c>
      <c r="B50" s="12">
        <v>-70.450999999999993</v>
      </c>
      <c r="C50" s="12">
        <v>39.582900000000002</v>
      </c>
      <c r="D50" s="12">
        <v>62</v>
      </c>
      <c r="E50" s="12">
        <v>4</v>
      </c>
      <c r="F50" s="16">
        <v>151.44</v>
      </c>
      <c r="G50" s="16">
        <v>150.22999999999999</v>
      </c>
      <c r="H50" s="16">
        <v>12.8156</v>
      </c>
      <c r="I50" s="16">
        <v>35.6569</v>
      </c>
      <c r="J50" s="34">
        <v>4.0694337688957214</v>
      </c>
      <c r="K50" s="34">
        <v>0.23552109032603394</v>
      </c>
      <c r="L50" s="17"/>
      <c r="M50" s="12"/>
      <c r="N50" s="30"/>
      <c r="O50" s="12"/>
      <c r="P50" s="18"/>
    </row>
    <row r="51" spans="1:19" ht="14.25" customHeight="1" x14ac:dyDescent="0.55000000000000004">
      <c r="A51" s="12" t="s">
        <v>86</v>
      </c>
      <c r="B51" s="12">
        <v>-70.450999999999993</v>
      </c>
      <c r="C51" s="12">
        <v>39.582900000000002</v>
      </c>
      <c r="D51" s="12">
        <v>62</v>
      </c>
      <c r="E51" s="12">
        <v>3</v>
      </c>
      <c r="F51" s="13">
        <v>201.79</v>
      </c>
      <c r="G51" s="13">
        <v>200.154</v>
      </c>
      <c r="H51" s="13">
        <v>11.3589</v>
      </c>
      <c r="I51" s="13">
        <v>35.459800000000001</v>
      </c>
      <c r="J51" s="34">
        <v>3.3136049192928518</v>
      </c>
      <c r="K51" s="34">
        <v>0.28987211117050349</v>
      </c>
      <c r="L51" s="17"/>
      <c r="M51" s="12"/>
      <c r="N51" s="30"/>
      <c r="O51" s="12"/>
      <c r="P51" s="18"/>
    </row>
    <row r="52" spans="1:19" ht="14.25" customHeight="1" x14ac:dyDescent="0.55000000000000004">
      <c r="A52" s="12" t="s">
        <v>86</v>
      </c>
      <c r="B52" s="12">
        <v>-70.450999999999993</v>
      </c>
      <c r="C52" s="12">
        <v>39.582900000000002</v>
      </c>
      <c r="D52" s="12">
        <v>62</v>
      </c>
      <c r="E52" s="12">
        <v>2</v>
      </c>
      <c r="F52" s="13">
        <v>252.714</v>
      </c>
      <c r="G52" s="13">
        <v>250.63300000000001</v>
      </c>
      <c r="H52" s="13">
        <v>10.0366</v>
      </c>
      <c r="I52" s="13">
        <v>35.297199999999997</v>
      </c>
      <c r="J52" s="34">
        <v>2.9677171406610303</v>
      </c>
      <c r="K52" s="34">
        <v>0.41669115980759897</v>
      </c>
      <c r="L52" s="17"/>
      <c r="M52" s="12"/>
      <c r="N52" s="30"/>
      <c r="O52" s="12"/>
      <c r="P52" s="18"/>
    </row>
    <row r="53" spans="1:19" ht="14.25" customHeight="1" x14ac:dyDescent="0.55000000000000004">
      <c r="A53" s="16" t="s">
        <v>86</v>
      </c>
      <c r="B53" s="16">
        <v>-70.450999999999993</v>
      </c>
      <c r="C53" s="16">
        <v>39.582900000000002</v>
      </c>
      <c r="D53" s="16">
        <v>62</v>
      </c>
      <c r="E53" s="16">
        <v>1</v>
      </c>
      <c r="F53" s="13">
        <v>302.99599999999998</v>
      </c>
      <c r="G53" s="13">
        <v>300.46499999999997</v>
      </c>
      <c r="H53" s="13">
        <v>9.1687999999999992</v>
      </c>
      <c r="I53" s="13">
        <v>35.231499999999997</v>
      </c>
      <c r="J53" s="35">
        <v>6.9133999487573661</v>
      </c>
      <c r="K53" s="35">
        <v>2.0472217851416863</v>
      </c>
      <c r="L53" s="17"/>
      <c r="M53" s="16"/>
      <c r="N53" s="28"/>
      <c r="O53" s="16"/>
      <c r="P53" s="20"/>
      <c r="Q53" s="16"/>
      <c r="R53" s="16"/>
      <c r="S53" s="16"/>
    </row>
    <row r="54" spans="1:19" ht="14.25" customHeight="1" x14ac:dyDescent="0.55000000000000004">
      <c r="F54" s="13"/>
      <c r="G54" s="13"/>
      <c r="H54" s="13"/>
      <c r="I54" s="13"/>
    </row>
    <row r="55" spans="1:19" ht="14.25" customHeight="1" x14ac:dyDescent="0.55000000000000004">
      <c r="F55" s="13"/>
      <c r="G55" s="13"/>
      <c r="H55" s="13"/>
      <c r="I55" s="13"/>
    </row>
    <row r="56" spans="1:19" ht="14.25" customHeight="1" x14ac:dyDescent="0.55000000000000004">
      <c r="F56" s="13"/>
      <c r="G56" s="13"/>
      <c r="H56" s="13"/>
      <c r="I56" s="13"/>
    </row>
    <row r="57" spans="1:19" ht="14.25" customHeight="1" x14ac:dyDescent="0.55000000000000004">
      <c r="F57" s="13"/>
      <c r="G57" s="13"/>
      <c r="H57" s="13"/>
      <c r="I57" s="13"/>
    </row>
    <row r="58" spans="1:19" ht="14.25" customHeight="1" x14ac:dyDescent="0.55000000000000004">
      <c r="F58" s="13"/>
      <c r="G58" s="13"/>
      <c r="H58" s="13"/>
      <c r="I58" s="13"/>
    </row>
    <row r="59" spans="1:19" ht="14.25" customHeight="1" x14ac:dyDescent="0.55000000000000004">
      <c r="F59" s="13"/>
      <c r="G59" s="13"/>
      <c r="H59" s="13"/>
      <c r="I59" s="13"/>
    </row>
    <row r="60" spans="1:19" ht="14.25" customHeight="1" x14ac:dyDescent="0.55000000000000004">
      <c r="F60" s="16"/>
      <c r="G60" s="16"/>
      <c r="H60" s="16"/>
      <c r="I60" s="16"/>
    </row>
    <row r="61" spans="1:19" ht="14.25" customHeight="1" x14ac:dyDescent="0.55000000000000004">
      <c r="F61" s="13"/>
      <c r="G61" s="13"/>
      <c r="H61" s="13"/>
      <c r="I61" s="13"/>
    </row>
    <row r="62" spans="1:19" ht="14.25" customHeight="1" x14ac:dyDescent="0.55000000000000004">
      <c r="F62" s="13"/>
      <c r="G62" s="13"/>
      <c r="H62" s="13"/>
      <c r="I62" s="13"/>
    </row>
    <row r="63" spans="1:19" ht="14.25" customHeight="1" x14ac:dyDescent="0.55000000000000004">
      <c r="F63" s="13"/>
      <c r="G63" s="13"/>
      <c r="H63" s="13"/>
      <c r="I63" s="13"/>
    </row>
    <row r="64" spans="1:19" ht="14.25" customHeight="1" x14ac:dyDescent="0.55000000000000004">
      <c r="F64" s="13"/>
      <c r="G64" s="13"/>
      <c r="H64" s="13"/>
      <c r="I64" s="13"/>
    </row>
    <row r="65" spans="6:9" ht="14.25" customHeight="1" x14ac:dyDescent="0.55000000000000004">
      <c r="F65" s="13"/>
      <c r="G65" s="13"/>
      <c r="H65" s="13"/>
      <c r="I65" s="13"/>
    </row>
    <row r="66" spans="6:9" ht="14.25" customHeight="1" x14ac:dyDescent="0.55000000000000004">
      <c r="F66" s="13"/>
      <c r="G66" s="13"/>
      <c r="H66" s="13"/>
      <c r="I66" s="13"/>
    </row>
    <row r="67" spans="6:9" ht="14.25" customHeight="1" x14ac:dyDescent="0.55000000000000004">
      <c r="F67" s="13"/>
      <c r="G67" s="13"/>
      <c r="H67" s="13"/>
      <c r="I67" s="13"/>
    </row>
    <row r="68" spans="6:9" ht="14.25" customHeight="1" x14ac:dyDescent="0.55000000000000004">
      <c r="F68" s="13"/>
      <c r="G68" s="13"/>
      <c r="H68" s="13"/>
      <c r="I68" s="13"/>
    </row>
    <row r="69" spans="6:9" ht="14.25" customHeight="1" x14ac:dyDescent="0.55000000000000004">
      <c r="F69" s="13"/>
      <c r="G69" s="13"/>
      <c r="H69" s="13"/>
      <c r="I69" s="13"/>
    </row>
    <row r="70" spans="6:9" ht="14.25" customHeight="1" x14ac:dyDescent="0.55000000000000004">
      <c r="F70" s="13"/>
      <c r="G70" s="13"/>
      <c r="H70" s="13"/>
      <c r="I70" s="13"/>
    </row>
    <row r="71" spans="6:9" ht="14.25" customHeight="1" x14ac:dyDescent="0.55000000000000004">
      <c r="F71" s="13"/>
      <c r="G71" s="13"/>
      <c r="H71" s="13"/>
      <c r="I71" s="13"/>
    </row>
    <row r="72" spans="6:9" ht="14.25" customHeight="1" x14ac:dyDescent="0.45"/>
    <row r="73" spans="6:9" ht="14.25" customHeight="1" x14ac:dyDescent="0.55000000000000004">
      <c r="F73" s="13"/>
      <c r="G73" s="13"/>
      <c r="H73" s="13"/>
      <c r="I73" s="13"/>
    </row>
    <row r="74" spans="6:9" ht="14.25" customHeight="1" x14ac:dyDescent="0.55000000000000004">
      <c r="F74" s="13"/>
      <c r="G74" s="13"/>
      <c r="H74" s="13"/>
      <c r="I74" s="13"/>
    </row>
    <row r="75" spans="6:9" ht="14.25" customHeight="1" x14ac:dyDescent="0.55000000000000004">
      <c r="F75" s="13"/>
      <c r="G75" s="13"/>
      <c r="H75" s="13"/>
      <c r="I75" s="13"/>
    </row>
    <row r="76" spans="6:9" ht="14.25" customHeight="1" x14ac:dyDescent="0.55000000000000004">
      <c r="F76" s="13"/>
      <c r="G76" s="13"/>
      <c r="H76" s="13"/>
      <c r="I76" s="13"/>
    </row>
    <row r="77" spans="6:9" ht="14.25" customHeight="1" x14ac:dyDescent="0.55000000000000004">
      <c r="F77" s="13"/>
      <c r="G77" s="13"/>
      <c r="H77" s="13"/>
      <c r="I77" s="13"/>
    </row>
    <row r="78" spans="6:9" ht="14.25" customHeight="1" x14ac:dyDescent="0.55000000000000004">
      <c r="F78" s="13"/>
      <c r="G78" s="13"/>
      <c r="H78" s="13"/>
      <c r="I78" s="13"/>
    </row>
    <row r="79" spans="6:9" ht="14.25" customHeight="1" x14ac:dyDescent="0.55000000000000004">
      <c r="F79" s="13"/>
      <c r="G79" s="13"/>
      <c r="H79" s="13"/>
      <c r="I79" s="13"/>
    </row>
    <row r="80" spans="6:9" ht="14.25" customHeight="1" x14ac:dyDescent="0.55000000000000004">
      <c r="F80" s="13"/>
      <c r="G80" s="13"/>
      <c r="H80" s="13"/>
      <c r="I80" s="13"/>
    </row>
    <row r="81" spans="6:9" ht="14.25" customHeight="1" x14ac:dyDescent="0.55000000000000004">
      <c r="F81" s="13"/>
      <c r="G81" s="13"/>
      <c r="H81" s="13"/>
      <c r="I81" s="13"/>
    </row>
    <row r="82" spans="6:9" ht="14.25" customHeight="1" x14ac:dyDescent="0.55000000000000004">
      <c r="F82" s="13"/>
      <c r="G82" s="13"/>
      <c r="H82" s="13"/>
      <c r="I82" s="13"/>
    </row>
    <row r="83" spans="6:9" ht="14.25" customHeight="1" x14ac:dyDescent="0.55000000000000004">
      <c r="F83" s="13"/>
      <c r="G83" s="13"/>
      <c r="H83" s="13"/>
      <c r="I83" s="13"/>
    </row>
    <row r="84" spans="6:9" ht="14.25" customHeight="1" x14ac:dyDescent="0.55000000000000004">
      <c r="F84" s="13"/>
      <c r="G84" s="13"/>
      <c r="H84" s="13"/>
      <c r="I84" s="13"/>
    </row>
    <row r="85" spans="6:9" ht="14.25" customHeight="1" x14ac:dyDescent="0.55000000000000004">
      <c r="F85" s="13"/>
      <c r="G85" s="13"/>
      <c r="H85" s="13"/>
      <c r="I85" s="13"/>
    </row>
    <row r="86" spans="6:9" ht="14.25" customHeight="1" x14ac:dyDescent="0.55000000000000004">
      <c r="F86" s="16"/>
      <c r="G86" s="16"/>
      <c r="H86" s="16"/>
      <c r="I86" s="16"/>
    </row>
    <row r="87" spans="6:9" ht="14.25" customHeight="1" x14ac:dyDescent="0.55000000000000004">
      <c r="F87" s="13"/>
      <c r="G87" s="13"/>
      <c r="H87" s="13"/>
      <c r="I87" s="13"/>
    </row>
    <row r="88" spans="6:9" ht="14.25" customHeight="1" x14ac:dyDescent="0.55000000000000004">
      <c r="F88" s="13"/>
      <c r="G88" s="13"/>
      <c r="H88" s="13"/>
      <c r="I88" s="13"/>
    </row>
    <row r="89" spans="6:9" ht="14.25" customHeight="1" x14ac:dyDescent="0.55000000000000004">
      <c r="F89" s="13"/>
      <c r="G89" s="13"/>
      <c r="H89" s="13"/>
      <c r="I89" s="13"/>
    </row>
    <row r="90" spans="6:9" ht="14.25" customHeight="1" x14ac:dyDescent="0.55000000000000004">
      <c r="F90" s="13"/>
      <c r="G90" s="13"/>
      <c r="H90" s="13"/>
      <c r="I90" s="13"/>
    </row>
    <row r="91" spans="6:9" ht="14.25" customHeight="1" x14ac:dyDescent="0.55000000000000004">
      <c r="F91" s="13"/>
      <c r="G91" s="13"/>
      <c r="H91" s="13"/>
      <c r="I91" s="13"/>
    </row>
    <row r="92" spans="6:9" ht="14.25" customHeight="1" x14ac:dyDescent="0.55000000000000004">
      <c r="F92" s="13"/>
      <c r="G92" s="13"/>
      <c r="H92" s="13"/>
      <c r="I92" s="13"/>
    </row>
    <row r="93" spans="6:9" ht="14.25" customHeight="1" x14ac:dyDescent="0.55000000000000004">
      <c r="F93" s="13"/>
      <c r="G93" s="13"/>
      <c r="H93" s="13"/>
      <c r="I93" s="13"/>
    </row>
    <row r="94" spans="6:9" ht="14.25" customHeight="1" x14ac:dyDescent="0.55000000000000004">
      <c r="F94" s="13"/>
      <c r="G94" s="13"/>
      <c r="H94" s="13"/>
      <c r="I94" s="13"/>
    </row>
    <row r="95" spans="6:9" ht="14.25" customHeight="1" x14ac:dyDescent="0.55000000000000004">
      <c r="F95" s="13"/>
      <c r="G95" s="13"/>
      <c r="H95" s="13"/>
      <c r="I95" s="13"/>
    </row>
    <row r="96" spans="6:9" ht="14.25" customHeight="1" x14ac:dyDescent="0.55000000000000004">
      <c r="F96" s="13"/>
      <c r="G96" s="13"/>
      <c r="H96" s="13"/>
      <c r="I96" s="13"/>
    </row>
    <row r="97" spans="6:9" ht="14.25" customHeight="1" x14ac:dyDescent="0.55000000000000004">
      <c r="F97" s="13"/>
      <c r="G97" s="13"/>
      <c r="H97" s="13"/>
      <c r="I97" s="13"/>
    </row>
    <row r="98" spans="6:9" ht="14.25" customHeight="1" x14ac:dyDescent="0.55000000000000004">
      <c r="F98" s="13"/>
      <c r="G98" s="13"/>
      <c r="H98" s="13"/>
      <c r="I98" s="13"/>
    </row>
    <row r="99" spans="6:9" ht="14.25" customHeight="1" x14ac:dyDescent="0.55000000000000004">
      <c r="F99" s="13"/>
      <c r="G99" s="13"/>
      <c r="H99" s="13"/>
      <c r="I99" s="13"/>
    </row>
    <row r="100" spans="6:9" ht="14.25" customHeight="1" x14ac:dyDescent="0.55000000000000004">
      <c r="F100" s="16"/>
      <c r="G100" s="16"/>
      <c r="H100" s="16"/>
      <c r="I100" s="16"/>
    </row>
    <row r="101" spans="6:9" ht="14.25" customHeight="1" x14ac:dyDescent="0.55000000000000004">
      <c r="F101" s="13"/>
      <c r="G101" s="13"/>
      <c r="H101" s="13"/>
      <c r="I101" s="13"/>
    </row>
    <row r="102" spans="6:9" ht="14.25" customHeight="1" x14ac:dyDescent="0.55000000000000004">
      <c r="F102" s="13"/>
      <c r="G102" s="13"/>
      <c r="H102" s="13"/>
      <c r="I102" s="13"/>
    </row>
    <row r="103" spans="6:9" ht="14.25" customHeight="1" x14ac:dyDescent="0.55000000000000004">
      <c r="F103" s="13"/>
      <c r="G103" s="13"/>
      <c r="H103" s="13"/>
      <c r="I103" s="13"/>
    </row>
    <row r="104" spans="6:9" ht="14.25" customHeight="1" x14ac:dyDescent="0.55000000000000004">
      <c r="F104" s="13"/>
      <c r="G104" s="13"/>
      <c r="H104" s="13"/>
      <c r="I104" s="13"/>
    </row>
    <row r="105" spans="6:9" ht="14.25" customHeight="1" x14ac:dyDescent="0.55000000000000004">
      <c r="F105" s="13"/>
      <c r="G105" s="13"/>
      <c r="H105" s="13"/>
      <c r="I105" s="13"/>
    </row>
    <row r="106" spans="6:9" ht="14.25" customHeight="1" x14ac:dyDescent="0.55000000000000004">
      <c r="F106" s="13"/>
      <c r="G106" s="13"/>
      <c r="H106" s="13"/>
      <c r="I106" s="13"/>
    </row>
    <row r="107" spans="6:9" ht="14.25" customHeight="1" x14ac:dyDescent="0.55000000000000004">
      <c r="F107" s="13"/>
      <c r="G107" s="13"/>
      <c r="H107" s="13"/>
      <c r="I107" s="13"/>
    </row>
    <row r="108" spans="6:9" ht="14.25" customHeight="1" x14ac:dyDescent="0.55000000000000004">
      <c r="F108" s="13"/>
      <c r="G108" s="13"/>
      <c r="H108" s="13"/>
      <c r="I108" s="13"/>
    </row>
    <row r="109" spans="6:9" ht="14.25" customHeight="1" x14ac:dyDescent="0.55000000000000004">
      <c r="F109" s="13"/>
      <c r="G109" s="13"/>
      <c r="H109" s="13"/>
      <c r="I109" s="13"/>
    </row>
    <row r="110" spans="6:9" ht="14.25" customHeight="1" x14ac:dyDescent="0.55000000000000004">
      <c r="F110" s="13"/>
      <c r="G110" s="13"/>
      <c r="H110" s="13"/>
      <c r="I110" s="13"/>
    </row>
    <row r="111" spans="6:9" ht="14.25" customHeight="1" x14ac:dyDescent="0.55000000000000004">
      <c r="F111" s="13"/>
      <c r="G111" s="13"/>
      <c r="H111" s="13"/>
      <c r="I111" s="13"/>
    </row>
    <row r="112" spans="6:9" ht="14.25" customHeight="1" x14ac:dyDescent="0.55000000000000004">
      <c r="F112" s="13"/>
      <c r="G112" s="13"/>
      <c r="H112" s="13"/>
      <c r="I112" s="13"/>
    </row>
    <row r="113" spans="6:9" ht="14.25" customHeight="1" x14ac:dyDescent="0.55000000000000004">
      <c r="F113" s="13"/>
      <c r="G113" s="13"/>
      <c r="H113" s="13"/>
      <c r="I113" s="13"/>
    </row>
    <row r="114" spans="6:9" ht="14.25" customHeight="1" x14ac:dyDescent="0.55000000000000004">
      <c r="F114" s="16"/>
      <c r="G114" s="16"/>
      <c r="H114" s="16"/>
      <c r="I114" s="16"/>
    </row>
    <row r="115" spans="6:9" ht="14.25" customHeight="1" x14ac:dyDescent="0.55000000000000004">
      <c r="F115" s="13"/>
      <c r="G115" s="13"/>
      <c r="H115" s="13"/>
      <c r="I115" s="13"/>
    </row>
    <row r="116" spans="6:9" ht="14.25" customHeight="1" x14ac:dyDescent="0.55000000000000004">
      <c r="F116" s="13"/>
      <c r="G116" s="13"/>
      <c r="H116" s="13"/>
      <c r="I116" s="13"/>
    </row>
    <row r="117" spans="6:9" ht="14.25" customHeight="1" x14ac:dyDescent="0.55000000000000004">
      <c r="F117" s="13"/>
      <c r="G117" s="13"/>
      <c r="H117" s="13"/>
      <c r="I117" s="13"/>
    </row>
    <row r="118" spans="6:9" ht="14.25" customHeight="1" x14ac:dyDescent="0.55000000000000004">
      <c r="F118" s="13"/>
      <c r="G118" s="13"/>
      <c r="H118" s="13"/>
      <c r="I118" s="13"/>
    </row>
    <row r="119" spans="6:9" ht="14.25" customHeight="1" x14ac:dyDescent="0.55000000000000004">
      <c r="F119" s="13"/>
      <c r="G119" s="13"/>
      <c r="H119" s="13"/>
      <c r="I119" s="13"/>
    </row>
    <row r="120" spans="6:9" ht="14.25" customHeight="1" x14ac:dyDescent="0.55000000000000004">
      <c r="F120" s="13"/>
      <c r="G120" s="13"/>
      <c r="H120" s="13"/>
      <c r="I120" s="13"/>
    </row>
    <row r="121" spans="6:9" ht="14.25" customHeight="1" x14ac:dyDescent="0.55000000000000004">
      <c r="F121" s="13"/>
      <c r="G121" s="13"/>
      <c r="H121" s="13"/>
      <c r="I121" s="13"/>
    </row>
    <row r="122" spans="6:9" ht="14.25" customHeight="1" x14ac:dyDescent="0.55000000000000004">
      <c r="F122" s="13"/>
      <c r="G122" s="13"/>
      <c r="H122" s="13"/>
      <c r="I122" s="13"/>
    </row>
    <row r="123" spans="6:9" ht="14.25" customHeight="1" x14ac:dyDescent="0.55000000000000004">
      <c r="F123" s="13"/>
      <c r="G123" s="13"/>
      <c r="H123" s="13"/>
      <c r="I123" s="13"/>
    </row>
    <row r="124" spans="6:9" ht="14.25" customHeight="1" x14ac:dyDescent="0.45"/>
    <row r="125" spans="6:9" ht="14.25" customHeight="1" x14ac:dyDescent="0.45"/>
    <row r="126" spans="6:9" ht="14.25" customHeight="1" x14ac:dyDescent="0.45"/>
    <row r="127" spans="6:9" ht="14.25" customHeight="1" x14ac:dyDescent="0.45"/>
    <row r="128" spans="6:9" ht="14.25" customHeight="1" x14ac:dyDescent="0.55000000000000004">
      <c r="F128" s="16"/>
      <c r="G128" s="16"/>
      <c r="H128" s="16"/>
      <c r="I128" s="16"/>
    </row>
    <row r="129" spans="6:9" ht="14.25" customHeight="1" x14ac:dyDescent="0.55000000000000004">
      <c r="F129" s="13"/>
      <c r="G129" s="13"/>
      <c r="H129" s="13"/>
      <c r="I129" s="13"/>
    </row>
    <row r="130" spans="6:9" ht="14.25" customHeight="1" x14ac:dyDescent="0.55000000000000004">
      <c r="F130" s="13"/>
      <c r="G130" s="13"/>
      <c r="H130" s="13"/>
      <c r="I130" s="13"/>
    </row>
    <row r="131" spans="6:9" ht="14.25" customHeight="1" x14ac:dyDescent="0.55000000000000004">
      <c r="F131" s="13"/>
      <c r="G131" s="13"/>
      <c r="H131" s="13"/>
      <c r="I131" s="13"/>
    </row>
    <row r="132" spans="6:9" ht="14.25" customHeight="1" x14ac:dyDescent="0.55000000000000004">
      <c r="F132" s="13"/>
      <c r="G132" s="13"/>
      <c r="H132" s="13"/>
      <c r="I132" s="13"/>
    </row>
    <row r="133" spans="6:9" ht="14.25" customHeight="1" x14ac:dyDescent="0.55000000000000004">
      <c r="F133" s="13"/>
      <c r="G133" s="13"/>
      <c r="H133" s="13"/>
      <c r="I133" s="13"/>
    </row>
    <row r="134" spans="6:9" ht="14.25" customHeight="1" x14ac:dyDescent="0.55000000000000004">
      <c r="F134" s="13"/>
      <c r="G134" s="13"/>
      <c r="H134" s="13"/>
      <c r="I134" s="13"/>
    </row>
    <row r="135" spans="6:9" ht="14.25" customHeight="1" x14ac:dyDescent="0.55000000000000004">
      <c r="F135" s="13"/>
      <c r="G135" s="13"/>
      <c r="H135" s="13"/>
      <c r="I135" s="13"/>
    </row>
    <row r="136" spans="6:9" ht="14.25" customHeight="1" x14ac:dyDescent="0.55000000000000004">
      <c r="F136" s="13"/>
      <c r="G136" s="13"/>
      <c r="H136" s="13"/>
      <c r="I136" s="13"/>
    </row>
    <row r="137" spans="6:9" ht="14.25" customHeight="1" x14ac:dyDescent="0.55000000000000004">
      <c r="F137" s="13"/>
      <c r="G137" s="13"/>
      <c r="H137" s="13"/>
      <c r="I137" s="13"/>
    </row>
    <row r="138" spans="6:9" ht="14.25" customHeight="1" x14ac:dyDescent="0.55000000000000004">
      <c r="F138" s="13"/>
      <c r="G138" s="13"/>
      <c r="H138" s="13"/>
      <c r="I138" s="13"/>
    </row>
    <row r="139" spans="6:9" ht="14.25" customHeight="1" x14ac:dyDescent="0.55000000000000004">
      <c r="F139" s="13"/>
      <c r="G139" s="13"/>
      <c r="H139" s="13"/>
      <c r="I139" s="13"/>
    </row>
    <row r="140" spans="6:9" ht="14.25" customHeight="1" x14ac:dyDescent="0.55000000000000004">
      <c r="F140" s="13"/>
      <c r="G140" s="13"/>
      <c r="H140" s="13"/>
      <c r="I140" s="13"/>
    </row>
    <row r="141" spans="6:9" ht="14.25" customHeight="1" x14ac:dyDescent="0.55000000000000004">
      <c r="F141" s="16"/>
      <c r="G141" s="16"/>
      <c r="H141" s="16"/>
      <c r="I141" s="16"/>
    </row>
    <row r="142" spans="6:9" ht="14.25" customHeight="1" x14ac:dyDescent="0.55000000000000004">
      <c r="F142" s="13"/>
      <c r="G142" s="13"/>
      <c r="H142" s="13"/>
      <c r="I142" s="13"/>
    </row>
    <row r="143" spans="6:9" ht="14.25" customHeight="1" x14ac:dyDescent="0.55000000000000004">
      <c r="F143" s="13"/>
      <c r="G143" s="13"/>
      <c r="H143" s="13"/>
      <c r="I143" s="13"/>
    </row>
    <row r="144" spans="6:9" ht="14.25" customHeight="1" x14ac:dyDescent="0.55000000000000004">
      <c r="F144" s="13"/>
      <c r="G144" s="13"/>
      <c r="H144" s="13"/>
      <c r="I144" s="13"/>
    </row>
    <row r="145" spans="6:9" ht="14.25" customHeight="1" x14ac:dyDescent="0.55000000000000004">
      <c r="F145" s="13"/>
      <c r="G145" s="13"/>
      <c r="H145" s="13"/>
      <c r="I145" s="13"/>
    </row>
    <row r="146" spans="6:9" ht="14.25" customHeight="1" x14ac:dyDescent="0.55000000000000004">
      <c r="F146" s="13"/>
      <c r="G146" s="13"/>
      <c r="H146" s="13"/>
      <c r="I146" s="13"/>
    </row>
    <row r="147" spans="6:9" ht="14.25" customHeight="1" x14ac:dyDescent="0.55000000000000004">
      <c r="F147" s="13"/>
      <c r="G147" s="13"/>
      <c r="H147" s="13"/>
      <c r="I147" s="13"/>
    </row>
    <row r="148" spans="6:9" ht="14.25" customHeight="1" x14ac:dyDescent="0.55000000000000004">
      <c r="F148" s="13"/>
      <c r="G148" s="13"/>
      <c r="H148" s="13"/>
      <c r="I148" s="13"/>
    </row>
    <row r="149" spans="6:9" ht="14.25" customHeight="1" x14ac:dyDescent="0.55000000000000004">
      <c r="F149" s="13"/>
      <c r="G149" s="13"/>
      <c r="H149" s="13"/>
      <c r="I149" s="13"/>
    </row>
    <row r="150" spans="6:9" ht="14.25" customHeight="1" x14ac:dyDescent="0.55000000000000004">
      <c r="F150" s="13"/>
      <c r="G150" s="13"/>
      <c r="H150" s="13"/>
      <c r="I150" s="13"/>
    </row>
    <row r="151" spans="6:9" ht="14.25" customHeight="1" x14ac:dyDescent="0.55000000000000004">
      <c r="F151" s="13"/>
      <c r="G151" s="13"/>
      <c r="H151" s="13"/>
      <c r="I151" s="13"/>
    </row>
    <row r="152" spans="6:9" ht="14.25" customHeight="1" x14ac:dyDescent="0.55000000000000004">
      <c r="F152" s="13"/>
      <c r="G152" s="13"/>
      <c r="H152" s="13"/>
      <c r="I152" s="13"/>
    </row>
    <row r="153" spans="6:9" ht="14.25" customHeight="1" x14ac:dyDescent="0.55000000000000004">
      <c r="F153" s="13"/>
      <c r="G153" s="13"/>
      <c r="H153" s="13"/>
      <c r="I153" s="13"/>
    </row>
    <row r="154" spans="6:9" ht="14.25" customHeight="1" x14ac:dyDescent="0.55000000000000004">
      <c r="F154" s="16"/>
      <c r="G154" s="16"/>
      <c r="H154" s="16"/>
      <c r="I154" s="16"/>
    </row>
    <row r="155" spans="6:9" ht="14.25" customHeight="1" x14ac:dyDescent="0.45"/>
    <row r="156" spans="6:9" ht="14.25" customHeight="1" x14ac:dyDescent="0.45"/>
    <row r="157" spans="6:9" ht="14.25" customHeight="1" x14ac:dyDescent="0.45"/>
    <row r="158" spans="6:9" ht="14.25" customHeight="1" x14ac:dyDescent="0.45"/>
    <row r="159" spans="6:9" ht="14.25" customHeight="1" x14ac:dyDescent="0.45"/>
    <row r="160" spans="6:9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01"/>
  <sheetViews>
    <sheetView workbookViewId="0">
      <pane ySplit="1" topLeftCell="A2" activePane="bottomLeft" state="frozen"/>
      <selection pane="bottomLeft" activeCell="J2" sqref="J2:K2"/>
    </sheetView>
  </sheetViews>
  <sheetFormatPr defaultColWidth="12.6171875" defaultRowHeight="15" customHeight="1" x14ac:dyDescent="0.45"/>
  <cols>
    <col min="1" max="1" width="7.6171875" customWidth="1"/>
    <col min="2" max="2" width="10.85546875" customWidth="1"/>
    <col min="3" max="14" width="7.6171875" customWidth="1"/>
  </cols>
  <sheetData>
    <row r="1" spans="1:14" ht="31.5" customHeight="1" x14ac:dyDescent="0.55000000000000004">
      <c r="A1" s="14" t="s">
        <v>27</v>
      </c>
      <c r="B1" s="22" t="s">
        <v>51</v>
      </c>
      <c r="C1" s="22" t="s">
        <v>30</v>
      </c>
      <c r="D1" s="23" t="s">
        <v>52</v>
      </c>
      <c r="E1" s="22" t="s">
        <v>53</v>
      </c>
      <c r="F1" s="23" t="s">
        <v>54</v>
      </c>
      <c r="G1" s="23" t="s">
        <v>55</v>
      </c>
      <c r="H1" s="23" t="s">
        <v>56</v>
      </c>
      <c r="I1" s="23" t="s">
        <v>57</v>
      </c>
      <c r="J1" s="41" t="s">
        <v>95</v>
      </c>
      <c r="K1" s="41" t="s">
        <v>74</v>
      </c>
    </row>
    <row r="2" spans="1:14" ht="14.25" customHeight="1" x14ac:dyDescent="0.55000000000000004">
      <c r="A2" s="24"/>
      <c r="B2" s="25"/>
      <c r="C2" s="25"/>
      <c r="D2" s="26"/>
      <c r="E2" s="25"/>
      <c r="F2" s="26" t="s">
        <v>58</v>
      </c>
      <c r="G2" s="26" t="s">
        <v>37</v>
      </c>
      <c r="H2" s="26" t="s">
        <v>59</v>
      </c>
      <c r="I2" s="26"/>
      <c r="J2" s="43" t="s">
        <v>100</v>
      </c>
      <c r="K2" s="43" t="s">
        <v>100</v>
      </c>
    </row>
    <row r="3" spans="1:14" ht="14.25" customHeight="1" x14ac:dyDescent="0.55000000000000004">
      <c r="A3" s="13" t="s">
        <v>73</v>
      </c>
      <c r="B3" s="13">
        <v>-70.829599999999999</v>
      </c>
      <c r="C3" s="13">
        <v>39.618000000000002</v>
      </c>
      <c r="D3" s="13">
        <v>65</v>
      </c>
      <c r="E3" s="13">
        <v>23</v>
      </c>
      <c r="F3" s="12">
        <v>1.514</v>
      </c>
      <c r="G3" s="12">
        <v>1.5029999999999999</v>
      </c>
      <c r="H3" s="12">
        <v>23.3627</v>
      </c>
      <c r="I3" s="12">
        <v>33.445700000000002</v>
      </c>
      <c r="J3" s="29">
        <v>6.5547015116576999</v>
      </c>
      <c r="K3" s="29">
        <v>1.811700694815694E-2</v>
      </c>
      <c r="L3" s="13"/>
      <c r="M3" s="13"/>
      <c r="N3" s="13"/>
    </row>
    <row r="4" spans="1:14" ht="14.25" customHeight="1" x14ac:dyDescent="0.55000000000000004">
      <c r="A4" s="13" t="s">
        <v>73</v>
      </c>
      <c r="B4" s="13">
        <v>-70.829599999999999</v>
      </c>
      <c r="C4" s="13">
        <v>39.618000000000002</v>
      </c>
      <c r="D4" s="13">
        <v>65</v>
      </c>
      <c r="E4" s="13">
        <v>20</v>
      </c>
      <c r="F4" s="12">
        <v>9.8439999999999994</v>
      </c>
      <c r="G4" s="12">
        <v>9.7690000000000001</v>
      </c>
      <c r="H4" s="12">
        <v>22.0092</v>
      </c>
      <c r="I4" s="12">
        <v>33.8093</v>
      </c>
      <c r="J4" s="29">
        <v>6.5931334870612357</v>
      </c>
      <c r="K4" s="29">
        <v>0.10870204168893975</v>
      </c>
      <c r="L4" s="13"/>
      <c r="M4" s="13"/>
      <c r="N4" s="13"/>
    </row>
    <row r="5" spans="1:14" ht="14.25" customHeight="1" x14ac:dyDescent="0.55000000000000004">
      <c r="A5" s="13" t="s">
        <v>73</v>
      </c>
      <c r="B5" s="13">
        <v>-70.829599999999999</v>
      </c>
      <c r="C5" s="13">
        <v>39.618000000000002</v>
      </c>
      <c r="D5" s="13">
        <v>65</v>
      </c>
      <c r="E5" s="13">
        <v>18</v>
      </c>
      <c r="F5" s="12">
        <v>19.899000000000001</v>
      </c>
      <c r="G5" s="12">
        <v>19.745999999999999</v>
      </c>
      <c r="H5" s="12">
        <v>18.328399999999998</v>
      </c>
      <c r="I5" s="12">
        <v>33.889699999999998</v>
      </c>
      <c r="J5" s="29">
        <v>12.601332308480657</v>
      </c>
      <c r="K5" s="29">
        <v>0.38045714591128699</v>
      </c>
      <c r="L5" s="13"/>
      <c r="M5" s="13"/>
      <c r="N5" s="13"/>
    </row>
    <row r="6" spans="1:14" ht="14.25" customHeight="1" x14ac:dyDescent="0.55000000000000004">
      <c r="A6" s="13" t="s">
        <v>73</v>
      </c>
      <c r="B6" s="13">
        <v>-70.829599999999999</v>
      </c>
      <c r="C6" s="13">
        <v>39.618000000000002</v>
      </c>
      <c r="D6" s="13">
        <v>65</v>
      </c>
      <c r="E6" s="13">
        <v>17</v>
      </c>
      <c r="F6" s="12">
        <v>30.152000000000001</v>
      </c>
      <c r="G6" s="12">
        <v>29.92</v>
      </c>
      <c r="H6" s="12">
        <v>13.8316</v>
      </c>
      <c r="I6" s="12">
        <v>33.847299999999997</v>
      </c>
      <c r="J6" s="29">
        <v>51.66102997694081</v>
      </c>
      <c r="K6" s="29">
        <v>1.159488444682014</v>
      </c>
      <c r="L6" s="13"/>
      <c r="M6" s="13"/>
      <c r="N6" s="13"/>
    </row>
    <row r="7" spans="1:14" ht="14.25" customHeight="1" x14ac:dyDescent="0.55000000000000004">
      <c r="A7" s="13" t="s">
        <v>73</v>
      </c>
      <c r="B7" s="13">
        <v>-70.829599999999999</v>
      </c>
      <c r="C7" s="13">
        <v>39.618000000000002</v>
      </c>
      <c r="D7" s="13">
        <v>65</v>
      </c>
      <c r="E7" s="13">
        <v>14</v>
      </c>
      <c r="F7" s="12">
        <v>40.292000000000002</v>
      </c>
      <c r="G7" s="12">
        <v>39.981000000000002</v>
      </c>
      <c r="H7" s="12">
        <v>12.6175</v>
      </c>
      <c r="I7" s="12">
        <v>34.138500000000001</v>
      </c>
      <c r="J7" s="29">
        <v>63.088137330258775</v>
      </c>
      <c r="K7" s="29">
        <v>1.8117006948156538</v>
      </c>
      <c r="L7" s="13"/>
      <c r="M7" s="13"/>
      <c r="N7" s="13"/>
    </row>
    <row r="8" spans="1:14" ht="14.25" customHeight="1" x14ac:dyDescent="0.55000000000000004">
      <c r="A8" s="13" t="s">
        <v>73</v>
      </c>
      <c r="B8" s="13">
        <v>-70.829599999999999</v>
      </c>
      <c r="C8" s="13">
        <v>39.618000000000002</v>
      </c>
      <c r="D8" s="13">
        <v>65</v>
      </c>
      <c r="E8" s="13">
        <v>11</v>
      </c>
      <c r="F8" s="12">
        <v>60.279000000000003</v>
      </c>
      <c r="G8" s="12">
        <v>59.81</v>
      </c>
      <c r="H8" s="12">
        <v>14.068899999999999</v>
      </c>
      <c r="I8" s="12">
        <v>35.052199999999999</v>
      </c>
      <c r="J8" s="29">
        <v>94.435818601076093</v>
      </c>
      <c r="K8" s="29">
        <v>2.8081360769642503</v>
      </c>
      <c r="L8" s="13"/>
      <c r="M8" s="13"/>
      <c r="N8" s="13"/>
    </row>
    <row r="9" spans="1:14" ht="14.25" customHeight="1" x14ac:dyDescent="0.55000000000000004">
      <c r="A9" s="13" t="s">
        <v>73</v>
      </c>
      <c r="B9" s="13">
        <v>-70.829599999999999</v>
      </c>
      <c r="C9" s="13">
        <v>39.618000000000002</v>
      </c>
      <c r="D9" s="13">
        <v>65</v>
      </c>
      <c r="E9" s="13">
        <v>8</v>
      </c>
      <c r="F9" s="12">
        <v>80.212000000000003</v>
      </c>
      <c r="G9" s="12">
        <v>79.584999999999994</v>
      </c>
      <c r="H9" s="12">
        <v>13.812900000000001</v>
      </c>
      <c r="I9" s="12">
        <v>35.314500000000002</v>
      </c>
      <c r="J9" s="29">
        <v>5.926979246733282</v>
      </c>
      <c r="K9" s="29">
        <v>0.72468027792625933</v>
      </c>
      <c r="L9" s="13"/>
      <c r="M9" s="13"/>
      <c r="N9" s="13"/>
    </row>
    <row r="10" spans="1:14" ht="14.25" customHeight="1" x14ac:dyDescent="0.55000000000000004">
      <c r="A10" s="13" t="s">
        <v>73</v>
      </c>
      <c r="B10" s="13">
        <v>-70.829599999999999</v>
      </c>
      <c r="C10" s="13">
        <v>39.618000000000002</v>
      </c>
      <c r="D10" s="13">
        <v>65</v>
      </c>
      <c r="E10" s="13">
        <v>5</v>
      </c>
      <c r="F10" s="12">
        <v>121.006</v>
      </c>
      <c r="G10" s="12">
        <v>120.048</v>
      </c>
      <c r="H10" s="12">
        <v>13.994400000000001</v>
      </c>
      <c r="I10" s="12">
        <v>35.6342</v>
      </c>
      <c r="J10" s="29">
        <v>4.8508839354342808</v>
      </c>
      <c r="K10" s="29">
        <v>0.181170069481565</v>
      </c>
      <c r="L10" s="13"/>
      <c r="M10" s="13"/>
      <c r="N10" s="13"/>
    </row>
    <row r="11" spans="1:14" ht="14.25" customHeight="1" x14ac:dyDescent="0.55000000000000004">
      <c r="A11" s="16" t="s">
        <v>73</v>
      </c>
      <c r="B11" s="16">
        <v>-70.829599999999999</v>
      </c>
      <c r="C11" s="16">
        <v>39.618000000000002</v>
      </c>
      <c r="D11" s="16">
        <v>65</v>
      </c>
      <c r="E11" s="16">
        <v>1</v>
      </c>
      <c r="F11" s="12">
        <v>303.10399999999998</v>
      </c>
      <c r="G11" s="12">
        <v>300.572</v>
      </c>
      <c r="H11" s="12">
        <v>8.0925999999999991</v>
      </c>
      <c r="I11" s="12">
        <v>35.157800000000002</v>
      </c>
      <c r="J11" s="35">
        <v>3.9541378426851144</v>
      </c>
      <c r="K11" s="35">
        <v>0.2898721111705041</v>
      </c>
      <c r="L11" s="16"/>
      <c r="M11" s="16"/>
      <c r="N11" s="16"/>
    </row>
    <row r="12" spans="1:14" ht="14.25" customHeight="1" x14ac:dyDescent="0.55000000000000004">
      <c r="A12" s="21" t="s">
        <v>72</v>
      </c>
      <c r="B12" s="21">
        <v>-70.830399999999997</v>
      </c>
      <c r="C12" s="21">
        <v>39.685200000000002</v>
      </c>
      <c r="D12" s="21">
        <v>66</v>
      </c>
      <c r="E12" s="21">
        <v>24</v>
      </c>
      <c r="F12" s="12">
        <v>2.2160000000000002</v>
      </c>
      <c r="G12" s="12">
        <v>2.1989999999999998</v>
      </c>
      <c r="H12" s="12">
        <v>23.5242</v>
      </c>
      <c r="I12" s="12">
        <v>33.659999999999997</v>
      </c>
      <c r="J12" s="38">
        <v>27.372021521906223</v>
      </c>
      <c r="K12" s="38">
        <v>0</v>
      </c>
      <c r="L12" s="21"/>
      <c r="M12" s="21"/>
      <c r="N12" s="21"/>
    </row>
    <row r="13" spans="1:14" ht="14.25" customHeight="1" x14ac:dyDescent="0.55000000000000004">
      <c r="A13" s="13" t="s">
        <v>72</v>
      </c>
      <c r="B13" s="13">
        <v>-70.830399999999997</v>
      </c>
      <c r="C13" s="13">
        <v>39.685200000000002</v>
      </c>
      <c r="D13" s="13">
        <v>66</v>
      </c>
      <c r="E13" s="13">
        <v>18</v>
      </c>
      <c r="F13" s="12">
        <v>9.8659999999999997</v>
      </c>
      <c r="G13" s="12">
        <v>9.7899999999999991</v>
      </c>
      <c r="H13" s="12">
        <v>23.421099999999999</v>
      </c>
      <c r="I13" s="12">
        <v>33.802199999999999</v>
      </c>
      <c r="J13" s="29">
        <v>19.621573148859852</v>
      </c>
      <c r="K13" s="29">
        <v>0.12681904863709353</v>
      </c>
      <c r="L13" s="13"/>
      <c r="M13" s="13"/>
      <c r="N13" s="13"/>
    </row>
    <row r="14" spans="1:14" ht="14.25" customHeight="1" x14ac:dyDescent="0.55000000000000004">
      <c r="A14" s="13" t="s">
        <v>72</v>
      </c>
      <c r="B14" s="13">
        <v>-70.830399999999997</v>
      </c>
      <c r="C14" s="13">
        <v>39.685200000000002</v>
      </c>
      <c r="D14" s="13">
        <v>66</v>
      </c>
      <c r="E14" s="13">
        <v>16</v>
      </c>
      <c r="F14" s="12">
        <v>19.952999999999999</v>
      </c>
      <c r="G14" s="12">
        <v>19.8</v>
      </c>
      <c r="H14" s="12">
        <v>17.468599999999999</v>
      </c>
      <c r="I14" s="12">
        <v>33.701000000000001</v>
      </c>
      <c r="J14" s="29">
        <v>14.151421983089932</v>
      </c>
      <c r="K14" s="29">
        <v>0.43480816675575523</v>
      </c>
      <c r="L14" s="13"/>
      <c r="M14" s="13"/>
      <c r="N14" s="13"/>
    </row>
    <row r="15" spans="1:14" ht="14.25" customHeight="1" x14ac:dyDescent="0.55000000000000004">
      <c r="A15" s="13" t="s">
        <v>72</v>
      </c>
      <c r="B15" s="13">
        <v>-70.830399999999997</v>
      </c>
      <c r="C15" s="13">
        <v>39.685200000000002</v>
      </c>
      <c r="D15" s="13">
        <v>66</v>
      </c>
      <c r="E15" s="13">
        <v>14</v>
      </c>
      <c r="F15" s="12">
        <v>27.978000000000002</v>
      </c>
      <c r="G15" s="12">
        <v>27.762</v>
      </c>
      <c r="H15" s="12">
        <v>13.2849</v>
      </c>
      <c r="I15" s="12">
        <v>33.946100000000001</v>
      </c>
      <c r="J15" s="29">
        <v>33.674865488086084</v>
      </c>
      <c r="K15" s="29">
        <v>0.61597823623732084</v>
      </c>
      <c r="L15" s="13"/>
      <c r="M15" s="13"/>
      <c r="N15" s="13"/>
    </row>
    <row r="16" spans="1:14" ht="14.25" customHeight="1" x14ac:dyDescent="0.55000000000000004">
      <c r="A16" s="13" t="s">
        <v>72</v>
      </c>
      <c r="B16" s="13">
        <v>-70.830399999999997</v>
      </c>
      <c r="C16" s="13">
        <v>39.685200000000002</v>
      </c>
      <c r="D16" s="13">
        <v>66</v>
      </c>
      <c r="E16" s="13">
        <v>12</v>
      </c>
      <c r="F16" s="12">
        <v>40.087000000000003</v>
      </c>
      <c r="G16" s="12">
        <v>39.777000000000001</v>
      </c>
      <c r="H16" s="12">
        <v>13.497</v>
      </c>
      <c r="I16" s="12">
        <v>34.480899999999998</v>
      </c>
      <c r="J16" s="29">
        <v>11.473994363310275</v>
      </c>
      <c r="K16" s="29">
        <v>9.0585034740782194E-2</v>
      </c>
      <c r="L16" s="13"/>
      <c r="M16" s="13"/>
      <c r="N16" s="13"/>
    </row>
    <row r="17" spans="1:14" ht="14.25" customHeight="1" x14ac:dyDescent="0.55000000000000004">
      <c r="A17" s="13" t="s">
        <v>72</v>
      </c>
      <c r="B17" s="13">
        <v>-70.830399999999997</v>
      </c>
      <c r="C17" s="13">
        <v>39.685200000000002</v>
      </c>
      <c r="D17" s="13">
        <v>66</v>
      </c>
      <c r="E17" s="13">
        <v>11</v>
      </c>
      <c r="F17" s="12">
        <v>60.595999999999997</v>
      </c>
      <c r="G17" s="12">
        <v>60.124000000000002</v>
      </c>
      <c r="H17" s="13">
        <v>11.7372</v>
      </c>
      <c r="I17" s="13">
        <v>34.388199999999998</v>
      </c>
      <c r="J17" s="29">
        <v>9.1040225467589053</v>
      </c>
      <c r="K17" s="29">
        <v>1.0507864029930762</v>
      </c>
      <c r="L17" s="13"/>
      <c r="M17" s="13"/>
      <c r="N17" s="13"/>
    </row>
    <row r="18" spans="1:14" ht="14.25" customHeight="1" x14ac:dyDescent="0.55000000000000004">
      <c r="A18" s="13" t="s">
        <v>72</v>
      </c>
      <c r="B18" s="13">
        <v>-70.830399999999997</v>
      </c>
      <c r="C18" s="13">
        <v>39.685200000000002</v>
      </c>
      <c r="D18" s="13">
        <v>66</v>
      </c>
      <c r="E18" s="13">
        <v>8</v>
      </c>
      <c r="F18" s="12">
        <v>80.396000000000001</v>
      </c>
      <c r="G18" s="12">
        <v>79.766999999999996</v>
      </c>
      <c r="H18" s="12">
        <v>13.008699999999999</v>
      </c>
      <c r="I18" s="12">
        <v>35.097200000000001</v>
      </c>
      <c r="J18" s="29">
        <v>9.4883423007942618</v>
      </c>
      <c r="K18" s="29">
        <v>0.43480816675575651</v>
      </c>
      <c r="L18" s="13"/>
      <c r="M18" s="13"/>
      <c r="N18" s="13"/>
    </row>
    <row r="19" spans="1:14" ht="14.25" customHeight="1" x14ac:dyDescent="0.55000000000000004">
      <c r="A19" s="13" t="s">
        <v>72</v>
      </c>
      <c r="B19" s="13">
        <v>-70.830399999999997</v>
      </c>
      <c r="C19" s="13">
        <v>39.685200000000002</v>
      </c>
      <c r="D19" s="13">
        <v>66</v>
      </c>
      <c r="E19" s="13">
        <v>6</v>
      </c>
      <c r="F19" s="12">
        <v>100.702</v>
      </c>
      <c r="G19" s="12">
        <v>99.909000000000006</v>
      </c>
      <c r="H19" s="12">
        <v>13.6989</v>
      </c>
      <c r="I19" s="12">
        <v>35.437800000000003</v>
      </c>
      <c r="J19" s="29">
        <v>6.8365359979502962</v>
      </c>
      <c r="K19" s="29">
        <v>1.8117006948156312E-2</v>
      </c>
      <c r="L19" s="13"/>
      <c r="M19" s="13"/>
      <c r="N19" s="13"/>
    </row>
    <row r="20" spans="1:14" ht="14.25" customHeight="1" x14ac:dyDescent="0.55000000000000004">
      <c r="A20" s="13" t="s">
        <v>72</v>
      </c>
      <c r="B20" s="13">
        <v>-70.830399999999997</v>
      </c>
      <c r="C20" s="13">
        <v>39.685200000000002</v>
      </c>
      <c r="D20" s="13">
        <v>66</v>
      </c>
      <c r="E20" s="13">
        <v>5</v>
      </c>
      <c r="F20" s="12">
        <v>120.79300000000001</v>
      </c>
      <c r="G20" s="12">
        <v>119.836</v>
      </c>
      <c r="H20" s="12">
        <v>13.79</v>
      </c>
      <c r="I20" s="12">
        <v>35.5657</v>
      </c>
      <c r="J20" s="29">
        <v>5.7988726620548299</v>
      </c>
      <c r="K20" s="29">
        <v>7.2468027792625872E-2</v>
      </c>
      <c r="L20" s="13"/>
      <c r="M20" s="13"/>
      <c r="N20" s="13"/>
    </row>
    <row r="21" spans="1:14" ht="14.25" customHeight="1" x14ac:dyDescent="0.55000000000000004">
      <c r="A21" s="13" t="s">
        <v>72</v>
      </c>
      <c r="B21" s="13">
        <v>-70.830399999999997</v>
      </c>
      <c r="C21" s="13">
        <v>39.685200000000002</v>
      </c>
      <c r="D21" s="13">
        <v>66</v>
      </c>
      <c r="E21" s="13">
        <v>4</v>
      </c>
      <c r="F21" s="12">
        <v>150.86799999999999</v>
      </c>
      <c r="G21" s="12">
        <v>149.66200000000001</v>
      </c>
      <c r="H21" s="12">
        <v>13.5976</v>
      </c>
      <c r="I21" s="12">
        <v>35.599800000000002</v>
      </c>
      <c r="J21" s="29">
        <v>4.5562387906738415</v>
      </c>
      <c r="K21" s="29">
        <v>0.12681904863709542</v>
      </c>
      <c r="L21" s="13"/>
      <c r="M21" s="13"/>
      <c r="N21" s="13"/>
    </row>
    <row r="22" spans="1:14" ht="14.25" customHeight="1" x14ac:dyDescent="0.55000000000000004">
      <c r="A22" s="13" t="s">
        <v>72</v>
      </c>
      <c r="B22" s="13">
        <v>-70.830399999999997</v>
      </c>
      <c r="C22" s="13">
        <v>39.685200000000002</v>
      </c>
      <c r="D22" s="13">
        <v>66</v>
      </c>
      <c r="E22" s="13">
        <v>3</v>
      </c>
      <c r="F22" s="12">
        <v>201.12799999999999</v>
      </c>
      <c r="G22" s="12">
        <v>199.49600000000001</v>
      </c>
      <c r="H22" s="12">
        <v>12.9216</v>
      </c>
      <c r="I22" s="12">
        <v>35.6387</v>
      </c>
      <c r="J22" s="29">
        <v>3.7107353317960543</v>
      </c>
      <c r="K22" s="29">
        <v>0.16305306253340837</v>
      </c>
      <c r="L22" s="13"/>
      <c r="M22" s="13"/>
      <c r="N22" s="13"/>
    </row>
    <row r="23" spans="1:14" ht="14.25" customHeight="1" x14ac:dyDescent="0.55000000000000004">
      <c r="A23" s="13" t="s">
        <v>72</v>
      </c>
      <c r="B23" s="13">
        <v>-70.830399999999997</v>
      </c>
      <c r="C23" s="13">
        <v>39.685200000000002</v>
      </c>
      <c r="D23" s="13">
        <v>66</v>
      </c>
      <c r="E23" s="13">
        <v>2</v>
      </c>
      <c r="F23" s="12">
        <v>251.96299999999999</v>
      </c>
      <c r="G23" s="12">
        <v>249.887</v>
      </c>
      <c r="H23" s="12">
        <v>9.9969000000000001</v>
      </c>
      <c r="I23" s="12">
        <v>35.295299999999997</v>
      </c>
      <c r="J23" s="29">
        <v>2.9805277991288754</v>
      </c>
      <c r="K23" s="29">
        <v>0.10870204168893913</v>
      </c>
      <c r="L23" s="13"/>
      <c r="M23" s="13"/>
      <c r="N23" s="13"/>
    </row>
    <row r="24" spans="1:14" ht="14.25" customHeight="1" x14ac:dyDescent="0.55000000000000004">
      <c r="A24" s="16" t="s">
        <v>72</v>
      </c>
      <c r="B24" s="16">
        <v>-70.830399999999997</v>
      </c>
      <c r="C24" s="16">
        <v>39.685200000000002</v>
      </c>
      <c r="D24" s="16">
        <v>66</v>
      </c>
      <c r="E24" s="16">
        <v>1</v>
      </c>
      <c r="F24" s="16">
        <v>302.22500000000002</v>
      </c>
      <c r="G24" s="16">
        <v>299.69799999999998</v>
      </c>
      <c r="H24" s="16">
        <v>8.2294999999999998</v>
      </c>
      <c r="I24" s="16">
        <v>35.165900000000001</v>
      </c>
      <c r="J24" s="35">
        <v>3.2623622854214709</v>
      </c>
      <c r="K24" s="35">
        <v>0.21740408337787762</v>
      </c>
      <c r="L24" s="16"/>
      <c r="M24" s="16"/>
      <c r="N24" s="16"/>
    </row>
    <row r="25" spans="1:14" ht="14.25" customHeight="1" x14ac:dyDescent="0.55000000000000004">
      <c r="A25" s="21" t="s">
        <v>71</v>
      </c>
      <c r="B25" s="21">
        <v>-70.835999999999999</v>
      </c>
      <c r="C25" s="21">
        <v>39.759</v>
      </c>
      <c r="D25" s="21">
        <v>67</v>
      </c>
      <c r="E25" s="21">
        <v>22</v>
      </c>
      <c r="F25" s="13">
        <v>2.4700000000000002</v>
      </c>
      <c r="G25" s="13">
        <v>2.4510000000000001</v>
      </c>
      <c r="H25" s="13">
        <v>24.564599999999999</v>
      </c>
      <c r="I25" s="13">
        <v>34.509900000000002</v>
      </c>
      <c r="J25" s="38">
        <v>24.387138098898284</v>
      </c>
      <c r="K25" s="38">
        <v>0.45292517370391344</v>
      </c>
      <c r="L25" s="21"/>
      <c r="M25" s="21"/>
      <c r="N25" s="21"/>
    </row>
    <row r="26" spans="1:14" ht="14.25" customHeight="1" x14ac:dyDescent="0.55000000000000004">
      <c r="A26" s="13" t="s">
        <v>71</v>
      </c>
      <c r="B26" s="13">
        <v>-70.835999999999999</v>
      </c>
      <c r="C26" s="13">
        <v>39.759</v>
      </c>
      <c r="D26" s="13">
        <v>67</v>
      </c>
      <c r="E26" s="13">
        <v>20</v>
      </c>
      <c r="F26" s="13">
        <v>9.7929999999999993</v>
      </c>
      <c r="G26" s="13">
        <v>9.718</v>
      </c>
      <c r="H26" s="13">
        <v>23.951000000000001</v>
      </c>
      <c r="I26" s="13">
        <v>34.715600000000002</v>
      </c>
      <c r="J26" s="29">
        <v>10.961568024596465</v>
      </c>
      <c r="K26" s="29">
        <v>1.1776054516301708</v>
      </c>
      <c r="L26" s="13"/>
      <c r="M26" s="13"/>
      <c r="N26" s="13"/>
    </row>
    <row r="27" spans="1:14" ht="14.25" customHeight="1" x14ac:dyDescent="0.55000000000000004">
      <c r="A27" s="13" t="s">
        <v>71</v>
      </c>
      <c r="B27" s="13">
        <v>-70.835999999999999</v>
      </c>
      <c r="C27" s="13">
        <v>39.759</v>
      </c>
      <c r="D27" s="13">
        <v>67</v>
      </c>
      <c r="E27" s="13">
        <v>18</v>
      </c>
      <c r="F27" s="13">
        <v>24.858000000000001</v>
      </c>
      <c r="G27" s="13">
        <v>24.667000000000002</v>
      </c>
      <c r="H27" s="13">
        <v>19.878299999999999</v>
      </c>
      <c r="I27" s="13">
        <v>35.065600000000003</v>
      </c>
      <c r="J27" s="29">
        <v>24.412759415833975</v>
      </c>
      <c r="K27" s="29">
        <v>0.38045714591128571</v>
      </c>
      <c r="L27" s="13"/>
      <c r="M27" s="13"/>
      <c r="N27" s="13"/>
    </row>
    <row r="28" spans="1:14" ht="14.25" customHeight="1" x14ac:dyDescent="0.55000000000000004">
      <c r="A28" s="13" t="s">
        <v>71</v>
      </c>
      <c r="B28" s="13">
        <v>-70.835999999999999</v>
      </c>
      <c r="C28" s="13">
        <v>39.759</v>
      </c>
      <c r="D28" s="13">
        <v>67</v>
      </c>
      <c r="E28" s="13">
        <v>14</v>
      </c>
      <c r="F28" s="13">
        <v>36.840000000000003</v>
      </c>
      <c r="G28" s="13">
        <v>36.555</v>
      </c>
      <c r="H28" s="13">
        <v>14.156700000000001</v>
      </c>
      <c r="I28" s="13">
        <v>34.409599999999998</v>
      </c>
      <c r="J28" s="29">
        <v>91.053804765564934</v>
      </c>
      <c r="K28" s="29">
        <v>0.27175510422234905</v>
      </c>
      <c r="L28" s="13"/>
      <c r="M28" s="13"/>
      <c r="N28" s="13"/>
    </row>
    <row r="29" spans="1:14" ht="14.25" customHeight="1" x14ac:dyDescent="0.55000000000000004">
      <c r="A29" s="13" t="s">
        <v>71</v>
      </c>
      <c r="B29" s="13">
        <v>-70.835999999999999</v>
      </c>
      <c r="C29" s="13">
        <v>39.759</v>
      </c>
      <c r="D29" s="13">
        <v>67</v>
      </c>
      <c r="E29" s="13">
        <v>12</v>
      </c>
      <c r="F29" s="12">
        <v>40.404000000000003</v>
      </c>
      <c r="G29" s="12">
        <v>40.091999999999999</v>
      </c>
      <c r="H29" s="12">
        <v>12.5501</v>
      </c>
      <c r="I29" s="12">
        <v>34.258800000000001</v>
      </c>
      <c r="J29" s="29">
        <v>14.881629515757112</v>
      </c>
      <c r="K29" s="29">
        <v>1.7935836878674931</v>
      </c>
      <c r="L29" s="13"/>
      <c r="M29" s="13"/>
      <c r="N29" s="13"/>
    </row>
    <row r="30" spans="1:14" ht="14.25" customHeight="1" x14ac:dyDescent="0.55000000000000004">
      <c r="A30" s="13" t="s">
        <v>71</v>
      </c>
      <c r="B30" s="13">
        <v>-70.835999999999999</v>
      </c>
      <c r="C30" s="13">
        <v>39.759</v>
      </c>
      <c r="D30" s="13">
        <v>67</v>
      </c>
      <c r="E30" s="13">
        <v>9</v>
      </c>
      <c r="F30" s="12">
        <v>60.756</v>
      </c>
      <c r="G30" s="12">
        <v>60.283000000000001</v>
      </c>
      <c r="H30" s="12">
        <v>12.566599999999999</v>
      </c>
      <c r="I30" s="12">
        <v>34.7134</v>
      </c>
      <c r="J30" s="29">
        <v>8.8221880604663081</v>
      </c>
      <c r="K30" s="29">
        <v>3.369763292357105</v>
      </c>
      <c r="L30" s="13"/>
      <c r="M30" s="13"/>
      <c r="N30" s="13"/>
    </row>
    <row r="31" spans="1:14" ht="14.25" customHeight="1" x14ac:dyDescent="0.55000000000000004">
      <c r="A31" s="13" t="s">
        <v>71</v>
      </c>
      <c r="B31" s="13">
        <v>-70.835999999999999</v>
      </c>
      <c r="C31" s="13">
        <v>39.759</v>
      </c>
      <c r="D31" s="13">
        <v>67</v>
      </c>
      <c r="E31" s="13">
        <v>8</v>
      </c>
      <c r="F31" s="12">
        <v>80.87</v>
      </c>
      <c r="G31" s="12">
        <v>80.236000000000004</v>
      </c>
      <c r="H31" s="12">
        <v>13.312200000000001</v>
      </c>
      <c r="I31" s="12">
        <v>35.200400000000002</v>
      </c>
      <c r="J31" s="29">
        <v>7.0030745580322833</v>
      </c>
      <c r="K31" s="29">
        <v>0.76091429182257264</v>
      </c>
      <c r="L31" s="13"/>
      <c r="M31" s="13"/>
      <c r="N31" s="13"/>
    </row>
    <row r="32" spans="1:14" ht="14.25" customHeight="1" x14ac:dyDescent="0.55000000000000004">
      <c r="A32" s="13" t="s">
        <v>71</v>
      </c>
      <c r="B32" s="13">
        <v>-70.835999999999999</v>
      </c>
      <c r="C32" s="13">
        <v>39.759</v>
      </c>
      <c r="D32" s="13">
        <v>67</v>
      </c>
      <c r="E32" s="13">
        <v>7</v>
      </c>
      <c r="F32" s="12">
        <v>100.577</v>
      </c>
      <c r="G32" s="12">
        <v>99.784000000000006</v>
      </c>
      <c r="H32" s="12">
        <v>13.7484</v>
      </c>
      <c r="I32" s="12">
        <v>35.467700000000001</v>
      </c>
      <c r="J32" s="29">
        <v>9.8726620548296182</v>
      </c>
      <c r="K32" s="29">
        <v>3.6234013896312624E-2</v>
      </c>
      <c r="L32" s="13"/>
      <c r="M32" s="13"/>
      <c r="N32" s="13"/>
    </row>
    <row r="33" spans="1:14" ht="14.25" customHeight="1" x14ac:dyDescent="0.55000000000000004">
      <c r="A33" s="13" t="s">
        <v>71</v>
      </c>
      <c r="B33" s="13">
        <v>-70.835999999999999</v>
      </c>
      <c r="C33" s="13">
        <v>39.759</v>
      </c>
      <c r="D33" s="13">
        <v>67</v>
      </c>
      <c r="E33" s="13">
        <v>5</v>
      </c>
      <c r="F33" s="16">
        <v>121.262</v>
      </c>
      <c r="G33" s="16">
        <v>120.3</v>
      </c>
      <c r="H33" s="16">
        <v>13.9277</v>
      </c>
      <c r="I33" s="16">
        <v>35.601199999999999</v>
      </c>
      <c r="J33" s="29">
        <v>7.2849090443248787</v>
      </c>
      <c r="K33" s="29">
        <v>3.4784653340460454</v>
      </c>
      <c r="L33" s="13"/>
      <c r="M33" s="13"/>
      <c r="N33" s="13"/>
    </row>
    <row r="34" spans="1:14" ht="14.25" customHeight="1" x14ac:dyDescent="0.55000000000000004">
      <c r="A34" s="13" t="s">
        <v>71</v>
      </c>
      <c r="B34" s="13">
        <v>-70.835999999999999</v>
      </c>
      <c r="C34" s="13">
        <v>39.759</v>
      </c>
      <c r="D34" s="13">
        <v>67</v>
      </c>
      <c r="E34" s="13">
        <v>4</v>
      </c>
      <c r="F34" s="13">
        <v>151.09299999999999</v>
      </c>
      <c r="G34" s="13">
        <v>149.88300000000001</v>
      </c>
      <c r="H34" s="13">
        <v>13.726800000000001</v>
      </c>
      <c r="I34" s="13">
        <v>35.622900000000001</v>
      </c>
      <c r="J34" s="29">
        <v>4.4025108890596982</v>
      </c>
      <c r="K34" s="29">
        <v>0.34422313201497307</v>
      </c>
      <c r="L34" s="13"/>
      <c r="M34" s="13"/>
      <c r="N34" s="13"/>
    </row>
    <row r="35" spans="1:14" ht="14.25" customHeight="1" x14ac:dyDescent="0.55000000000000004">
      <c r="A35" s="13" t="s">
        <v>71</v>
      </c>
      <c r="B35" s="13">
        <v>-70.835999999999999</v>
      </c>
      <c r="C35" s="13">
        <v>39.759</v>
      </c>
      <c r="D35" s="13">
        <v>67</v>
      </c>
      <c r="E35" s="13">
        <v>3</v>
      </c>
      <c r="F35" s="13">
        <v>201.51300000000001</v>
      </c>
      <c r="G35" s="13">
        <v>199.876</v>
      </c>
      <c r="H35" s="13">
        <v>12.9076</v>
      </c>
      <c r="I35" s="13">
        <v>35.637599999999999</v>
      </c>
      <c r="J35" s="29">
        <v>7.3361516781962592</v>
      </c>
      <c r="K35" s="29">
        <v>5.1089959593801293</v>
      </c>
      <c r="L35" s="13"/>
      <c r="M35" s="13"/>
      <c r="N35" s="13"/>
    </row>
    <row r="36" spans="1:14" ht="14.25" customHeight="1" x14ac:dyDescent="0.55000000000000004">
      <c r="A36" s="13" t="s">
        <v>71</v>
      </c>
      <c r="B36" s="13">
        <v>-70.835999999999999</v>
      </c>
      <c r="C36" s="13">
        <v>39.759</v>
      </c>
      <c r="D36" s="13">
        <v>67</v>
      </c>
      <c r="E36" s="13">
        <v>2</v>
      </c>
      <c r="F36" s="13">
        <v>252.22900000000001</v>
      </c>
      <c r="G36" s="13">
        <v>250.15</v>
      </c>
      <c r="H36" s="13">
        <v>10.0082</v>
      </c>
      <c r="I36" s="13">
        <v>35.310400000000001</v>
      </c>
      <c r="J36" s="29">
        <v>3.5057647963105305</v>
      </c>
      <c r="K36" s="29">
        <v>0.34422313201497307</v>
      </c>
      <c r="L36" s="13"/>
      <c r="M36" s="13"/>
      <c r="N36" s="13"/>
    </row>
    <row r="37" spans="1:14" ht="14.25" customHeight="1" x14ac:dyDescent="0.55000000000000004">
      <c r="A37" s="16" t="s">
        <v>71</v>
      </c>
      <c r="B37" s="16">
        <v>-70.835999999999999</v>
      </c>
      <c r="C37" s="16">
        <v>39.759</v>
      </c>
      <c r="D37" s="16">
        <v>67</v>
      </c>
      <c r="E37" s="16">
        <v>1</v>
      </c>
      <c r="F37" s="13">
        <v>302.80500000000001</v>
      </c>
      <c r="G37" s="13">
        <v>300.27100000000002</v>
      </c>
      <c r="H37" s="13">
        <v>8.0838999999999999</v>
      </c>
      <c r="I37" s="13">
        <v>35.161499999999997</v>
      </c>
      <c r="J37" s="35">
        <v>8.0407378939277496</v>
      </c>
      <c r="K37" s="35">
        <v>9.0585034740782819E-2</v>
      </c>
      <c r="L37" s="16"/>
      <c r="M37" s="16"/>
      <c r="N37" s="16"/>
    </row>
    <row r="38" spans="1:14" ht="14.25" customHeight="1" x14ac:dyDescent="0.55000000000000004">
      <c r="A38" s="21" t="s">
        <v>70</v>
      </c>
      <c r="B38" s="21">
        <v>-70.829499999999996</v>
      </c>
      <c r="C38" s="21">
        <v>39.814700000000002</v>
      </c>
      <c r="D38" s="21">
        <v>69</v>
      </c>
      <c r="E38" s="21">
        <v>24</v>
      </c>
      <c r="F38" s="13">
        <v>2.0129999999999999</v>
      </c>
      <c r="G38" s="13">
        <v>1.998</v>
      </c>
      <c r="H38" s="13">
        <v>24.8323</v>
      </c>
      <c r="I38" s="13">
        <v>35.182400000000001</v>
      </c>
      <c r="J38" s="38">
        <v>6.5675121701255446</v>
      </c>
      <c r="K38" s="38">
        <v>0.21740408337787825</v>
      </c>
      <c r="L38" s="21"/>
      <c r="M38" s="21"/>
      <c r="N38" s="21"/>
    </row>
    <row r="39" spans="1:14" ht="14.25" customHeight="1" x14ac:dyDescent="0.55000000000000004">
      <c r="A39" s="13" t="s">
        <v>70</v>
      </c>
      <c r="B39" s="13">
        <v>-70.829499999999996</v>
      </c>
      <c r="C39" s="13">
        <v>39.814700000000002</v>
      </c>
      <c r="D39" s="13">
        <v>69</v>
      </c>
      <c r="E39" s="13">
        <v>20</v>
      </c>
      <c r="F39" s="13">
        <v>10.208</v>
      </c>
      <c r="G39" s="13">
        <v>10.129</v>
      </c>
      <c r="H39" s="13">
        <v>25.251000000000001</v>
      </c>
      <c r="I39" s="13">
        <v>35.6447</v>
      </c>
      <c r="J39" s="29">
        <v>4.5178068152703048</v>
      </c>
      <c r="K39" s="29">
        <v>0.28987211117050349</v>
      </c>
      <c r="L39" s="13"/>
      <c r="M39" s="13"/>
      <c r="N39" s="13"/>
    </row>
    <row r="40" spans="1:14" ht="14.25" customHeight="1" x14ac:dyDescent="0.55000000000000004">
      <c r="A40" s="13" t="s">
        <v>70</v>
      </c>
      <c r="B40" s="13">
        <v>-70.829499999999996</v>
      </c>
      <c r="C40" s="13">
        <v>39.814700000000002</v>
      </c>
      <c r="D40" s="13">
        <v>69</v>
      </c>
      <c r="E40" s="13">
        <v>18</v>
      </c>
      <c r="F40" s="13">
        <v>19.998000000000001</v>
      </c>
      <c r="G40" s="13">
        <v>19.844000000000001</v>
      </c>
      <c r="H40" s="13">
        <v>24.848800000000001</v>
      </c>
      <c r="I40" s="13">
        <v>35.648800000000001</v>
      </c>
      <c r="J40" s="29">
        <v>5.6451447604406866</v>
      </c>
      <c r="K40" s="29">
        <v>0.65221225013363349</v>
      </c>
      <c r="L40" s="13"/>
      <c r="M40" s="13"/>
      <c r="N40" s="13"/>
    </row>
    <row r="41" spans="1:14" ht="14.25" customHeight="1" x14ac:dyDescent="0.55000000000000004">
      <c r="A41" s="13" t="s">
        <v>70</v>
      </c>
      <c r="B41" s="13">
        <v>-70.829499999999996</v>
      </c>
      <c r="C41" s="13">
        <v>39.814700000000002</v>
      </c>
      <c r="D41" s="13">
        <v>69</v>
      </c>
      <c r="E41" s="13">
        <v>16</v>
      </c>
      <c r="F41" s="13">
        <v>30.053000000000001</v>
      </c>
      <c r="G41" s="13">
        <v>29.821000000000002</v>
      </c>
      <c r="H41" s="13">
        <v>20.994399999999999</v>
      </c>
      <c r="I41" s="13">
        <v>35.3459</v>
      </c>
      <c r="J41" s="29">
        <v>7.7332820906994622</v>
      </c>
      <c r="K41" s="29">
        <v>1.8298177017638084</v>
      </c>
      <c r="L41" s="13"/>
      <c r="M41" s="13"/>
      <c r="N41" s="13"/>
    </row>
    <row r="42" spans="1:14" ht="14.25" customHeight="1" x14ac:dyDescent="0.55000000000000004">
      <c r="A42" s="13" t="s">
        <v>70</v>
      </c>
      <c r="B42" s="13">
        <v>-70.829499999999996</v>
      </c>
      <c r="C42" s="13">
        <v>39.814700000000002</v>
      </c>
      <c r="D42" s="13">
        <v>69</v>
      </c>
      <c r="E42" s="13">
        <v>14</v>
      </c>
      <c r="F42" s="16">
        <v>45.44</v>
      </c>
      <c r="G42" s="16">
        <v>45.087000000000003</v>
      </c>
      <c r="H42" s="16">
        <v>17.398</v>
      </c>
      <c r="I42" s="16">
        <v>35.6843</v>
      </c>
      <c r="J42" s="29">
        <v>99.534460671278495</v>
      </c>
      <c r="K42" s="29">
        <v>20.164228733298113</v>
      </c>
      <c r="L42" s="13"/>
      <c r="M42" s="13"/>
      <c r="N42" s="13"/>
    </row>
    <row r="43" spans="1:14" ht="14.25" customHeight="1" x14ac:dyDescent="0.55000000000000004">
      <c r="A43" s="13" t="s">
        <v>70</v>
      </c>
      <c r="B43" s="13">
        <v>-70.829499999999996</v>
      </c>
      <c r="C43" s="13">
        <v>39.814700000000002</v>
      </c>
      <c r="D43" s="13">
        <v>69</v>
      </c>
      <c r="E43" s="13">
        <v>12</v>
      </c>
      <c r="F43" s="13">
        <v>60.654000000000003</v>
      </c>
      <c r="G43" s="13">
        <v>60.182000000000002</v>
      </c>
      <c r="H43" s="13">
        <v>14.7478</v>
      </c>
      <c r="I43" s="13">
        <v>35.373899999999999</v>
      </c>
      <c r="J43" s="29">
        <v>9.4499103253907251</v>
      </c>
      <c r="K43" s="29">
        <v>0.4166911598075983</v>
      </c>
      <c r="L43" s="13"/>
      <c r="M43" s="13"/>
      <c r="N43" s="13"/>
    </row>
    <row r="44" spans="1:14" ht="14.25" customHeight="1" x14ac:dyDescent="0.55000000000000004">
      <c r="A44" s="13" t="s">
        <v>70</v>
      </c>
      <c r="B44" s="13">
        <v>-70.829499999999996</v>
      </c>
      <c r="C44" s="13">
        <v>39.814700000000002</v>
      </c>
      <c r="D44" s="13">
        <v>69</v>
      </c>
      <c r="E44" s="13">
        <v>10</v>
      </c>
      <c r="F44" s="13">
        <v>80.739000000000004</v>
      </c>
      <c r="G44" s="13">
        <v>80.105999999999995</v>
      </c>
      <c r="H44" s="13">
        <v>14.0436</v>
      </c>
      <c r="I44" s="13">
        <v>35.529600000000002</v>
      </c>
      <c r="J44" s="29">
        <v>4.1591083781706377</v>
      </c>
      <c r="K44" s="29">
        <v>0.21740408337787762</v>
      </c>
      <c r="L44" s="13"/>
      <c r="M44" s="13"/>
      <c r="N44" s="13"/>
    </row>
    <row r="45" spans="1:14" ht="14.25" customHeight="1" x14ac:dyDescent="0.55000000000000004">
      <c r="A45" s="13" t="s">
        <v>70</v>
      </c>
      <c r="B45" s="13">
        <v>-70.829499999999996</v>
      </c>
      <c r="C45" s="13">
        <v>39.814700000000002</v>
      </c>
      <c r="D45" s="13">
        <v>69</v>
      </c>
      <c r="E45" s="13">
        <v>8</v>
      </c>
      <c r="F45" s="13">
        <v>100.544</v>
      </c>
      <c r="G45" s="13">
        <v>99.751000000000005</v>
      </c>
      <c r="H45" s="13">
        <v>13.9451</v>
      </c>
      <c r="I45" s="13">
        <v>35.636400000000002</v>
      </c>
      <c r="J45" s="29">
        <v>3.6979246733282092</v>
      </c>
      <c r="K45" s="29">
        <v>7.2468027792625872E-2</v>
      </c>
      <c r="L45" s="13"/>
      <c r="M45" s="13"/>
      <c r="N45" s="13"/>
    </row>
    <row r="46" spans="1:14" ht="14.25" customHeight="1" x14ac:dyDescent="0.55000000000000004">
      <c r="A46" s="13" t="s">
        <v>70</v>
      </c>
      <c r="B46" s="13">
        <v>-70.829499999999996</v>
      </c>
      <c r="C46" s="13">
        <v>39.814700000000002</v>
      </c>
      <c r="D46" s="13">
        <v>69</v>
      </c>
      <c r="E46" s="13">
        <v>6</v>
      </c>
      <c r="F46" s="13">
        <v>120.82599999999999</v>
      </c>
      <c r="G46" s="13">
        <v>119.86799999999999</v>
      </c>
      <c r="H46" s="13">
        <v>13.9002</v>
      </c>
      <c r="I46" s="13">
        <v>35.712299999999999</v>
      </c>
      <c r="J46" s="29">
        <v>4.5562387906738415</v>
      </c>
      <c r="K46" s="29">
        <v>1.3225415072154221</v>
      </c>
      <c r="L46" s="13"/>
      <c r="M46" s="13"/>
      <c r="N46" s="13"/>
    </row>
    <row r="47" spans="1:14" ht="14.25" customHeight="1" x14ac:dyDescent="0.55000000000000004">
      <c r="A47" s="13" t="s">
        <v>70</v>
      </c>
      <c r="B47" s="13">
        <v>-70.829499999999996</v>
      </c>
      <c r="C47" s="13">
        <v>39.814700000000002</v>
      </c>
      <c r="D47" s="13">
        <v>69</v>
      </c>
      <c r="E47" s="13">
        <v>5</v>
      </c>
      <c r="F47" s="13">
        <v>151.60300000000001</v>
      </c>
      <c r="G47" s="13">
        <v>150.38800000000001</v>
      </c>
      <c r="H47" s="13">
        <v>13.6122</v>
      </c>
      <c r="I47" s="13">
        <v>35.729199999999999</v>
      </c>
      <c r="J47" s="29">
        <v>2.9677171406610303</v>
      </c>
      <c r="K47" s="29">
        <v>5.4351020844469564E-2</v>
      </c>
      <c r="L47" s="13"/>
      <c r="M47" s="13"/>
      <c r="N47" s="13"/>
    </row>
    <row r="48" spans="1:14" ht="14.25" customHeight="1" x14ac:dyDescent="0.55000000000000004">
      <c r="A48" s="13" t="s">
        <v>70</v>
      </c>
      <c r="B48" s="13">
        <v>-70.829499999999996</v>
      </c>
      <c r="C48" s="13">
        <v>39.814700000000002</v>
      </c>
      <c r="D48" s="13">
        <v>69</v>
      </c>
      <c r="E48" s="13">
        <v>3</v>
      </c>
      <c r="F48" s="13">
        <v>201.67099999999999</v>
      </c>
      <c r="G48" s="13">
        <v>200.03200000000001</v>
      </c>
      <c r="H48" s="13">
        <v>12.2494</v>
      </c>
      <c r="I48" s="13">
        <v>35.575499999999998</v>
      </c>
      <c r="J48" s="29">
        <v>3.2623622854214709</v>
      </c>
      <c r="K48" s="29">
        <v>0.50727619454838146</v>
      </c>
      <c r="L48" s="13"/>
      <c r="M48" s="13"/>
      <c r="N48" s="13"/>
    </row>
    <row r="49" spans="1:14" ht="14.25" customHeight="1" x14ac:dyDescent="0.55000000000000004">
      <c r="A49" s="13" t="s">
        <v>70</v>
      </c>
      <c r="B49" s="13">
        <v>-70.829499999999996</v>
      </c>
      <c r="C49" s="13">
        <v>39.814700000000002</v>
      </c>
      <c r="D49" s="13">
        <v>69</v>
      </c>
      <c r="E49" s="13">
        <v>2</v>
      </c>
      <c r="F49" s="13">
        <v>251.636</v>
      </c>
      <c r="G49" s="13">
        <v>249.56</v>
      </c>
      <c r="H49" s="13">
        <v>10.625299999999999</v>
      </c>
      <c r="I49" s="13">
        <v>35.365400000000001</v>
      </c>
      <c r="J49" s="29">
        <v>3.8644632334101976</v>
      </c>
      <c r="K49" s="29">
        <v>0.19928707642972129</v>
      </c>
      <c r="L49" s="13"/>
      <c r="M49" s="13"/>
      <c r="N49" s="13"/>
    </row>
    <row r="50" spans="1:14" ht="14.25" customHeight="1" x14ac:dyDescent="0.55000000000000004">
      <c r="A50" s="16" t="s">
        <v>70</v>
      </c>
      <c r="B50" s="16">
        <v>-70.829499999999996</v>
      </c>
      <c r="C50" s="16">
        <v>39.814700000000002</v>
      </c>
      <c r="D50" s="16">
        <v>69</v>
      </c>
      <c r="E50" s="16">
        <v>1</v>
      </c>
      <c r="F50" s="16">
        <v>302.505</v>
      </c>
      <c r="G50" s="16">
        <v>299.97300000000001</v>
      </c>
      <c r="H50" s="16">
        <v>8.7241</v>
      </c>
      <c r="I50" s="16">
        <v>35.1892</v>
      </c>
      <c r="J50" s="35">
        <v>3.2495516269536258</v>
      </c>
      <c r="K50" s="35">
        <v>0.34422313201497307</v>
      </c>
      <c r="L50" s="16"/>
      <c r="M50" s="16"/>
      <c r="N50" s="16"/>
    </row>
    <row r="51" spans="1:14" ht="14.25" customHeight="1" x14ac:dyDescent="0.55000000000000004">
      <c r="A51" s="21" t="s">
        <v>69</v>
      </c>
      <c r="B51" s="21">
        <v>-70.830100000000002</v>
      </c>
      <c r="C51" s="21">
        <v>39.879399999999997</v>
      </c>
      <c r="D51" s="21">
        <v>70</v>
      </c>
      <c r="E51" s="21">
        <v>24</v>
      </c>
      <c r="F51" s="13">
        <v>2.218</v>
      </c>
      <c r="G51" s="13">
        <v>2.2010000000000001</v>
      </c>
      <c r="H51" s="13">
        <v>25.199200000000001</v>
      </c>
      <c r="I51" s="13">
        <v>35.452599999999997</v>
      </c>
      <c r="J51" s="38">
        <v>6.157571099154497</v>
      </c>
      <c r="K51" s="38">
        <v>0.50727619454838113</v>
      </c>
      <c r="L51" s="21"/>
      <c r="M51" s="21"/>
      <c r="N51" s="21"/>
    </row>
    <row r="52" spans="1:14" ht="14.25" customHeight="1" x14ac:dyDescent="0.55000000000000004">
      <c r="A52" s="13" t="s">
        <v>69</v>
      </c>
      <c r="B52" s="13">
        <v>-70.830100000000002</v>
      </c>
      <c r="C52" s="13">
        <v>39.879399999999997</v>
      </c>
      <c r="D52" s="13">
        <v>70</v>
      </c>
      <c r="E52" s="13">
        <v>21</v>
      </c>
      <c r="F52" s="13">
        <v>10.317</v>
      </c>
      <c r="G52" s="13">
        <v>10.238</v>
      </c>
      <c r="H52" s="13">
        <v>25.130400000000002</v>
      </c>
      <c r="I52" s="13">
        <v>35.490099999999998</v>
      </c>
      <c r="J52" s="29">
        <v>3.8644632334101976</v>
      </c>
      <c r="K52" s="29">
        <v>5.4351020844469564E-2</v>
      </c>
      <c r="L52" s="13"/>
      <c r="M52" s="13"/>
      <c r="N52" s="13"/>
    </row>
    <row r="53" spans="1:14" ht="14.25" customHeight="1" x14ac:dyDescent="0.55000000000000004">
      <c r="A53" s="13" t="s">
        <v>69</v>
      </c>
      <c r="B53" s="13">
        <v>-70.830100000000002</v>
      </c>
      <c r="C53" s="13">
        <v>39.879399999999997</v>
      </c>
      <c r="D53" s="13">
        <v>70</v>
      </c>
      <c r="E53" s="13">
        <v>20</v>
      </c>
      <c r="F53" s="13">
        <v>20.065999999999999</v>
      </c>
      <c r="G53" s="13">
        <v>19.911999999999999</v>
      </c>
      <c r="H53" s="13">
        <v>24.507300000000001</v>
      </c>
      <c r="I53" s="13">
        <v>35.504399999999997</v>
      </c>
      <c r="J53" s="29">
        <v>3.621060722521138</v>
      </c>
      <c r="K53" s="29">
        <v>7.2468027792625872E-2</v>
      </c>
      <c r="L53" s="13"/>
      <c r="M53" s="13"/>
      <c r="N53" s="13"/>
    </row>
    <row r="54" spans="1:14" ht="14.25" customHeight="1" x14ac:dyDescent="0.55000000000000004">
      <c r="A54" s="13" t="s">
        <v>69</v>
      </c>
      <c r="B54" s="13">
        <v>-70.830100000000002</v>
      </c>
      <c r="C54" s="13">
        <v>39.879399999999997</v>
      </c>
      <c r="D54" s="13">
        <v>70</v>
      </c>
      <c r="E54" s="13">
        <v>18</v>
      </c>
      <c r="F54" s="13">
        <v>30.303000000000001</v>
      </c>
      <c r="G54" s="13">
        <v>30.068999999999999</v>
      </c>
      <c r="H54" s="13">
        <v>22.628799999999998</v>
      </c>
      <c r="I54" s="13">
        <v>35.605899999999998</v>
      </c>
      <c r="J54" s="29">
        <v>6.221624391493723</v>
      </c>
      <c r="K54" s="29">
        <v>0.85149932656335547</v>
      </c>
      <c r="L54" s="13"/>
      <c r="M54" s="13"/>
      <c r="N54" s="13"/>
    </row>
    <row r="55" spans="1:14" ht="14.25" customHeight="1" x14ac:dyDescent="0.55000000000000004">
      <c r="A55" s="13" t="s">
        <v>69</v>
      </c>
      <c r="B55" s="13">
        <v>-70.830100000000002</v>
      </c>
      <c r="C55" s="13">
        <v>39.879399999999997</v>
      </c>
      <c r="D55" s="13">
        <v>70</v>
      </c>
      <c r="E55" s="13">
        <v>12</v>
      </c>
      <c r="F55" s="13">
        <v>48.100999999999999</v>
      </c>
      <c r="G55" s="13">
        <v>47.726999999999997</v>
      </c>
      <c r="H55" s="13">
        <v>18.126799999999999</v>
      </c>
      <c r="I55" s="13">
        <v>35.912300000000002</v>
      </c>
      <c r="J55" s="29">
        <v>57.733282090699461</v>
      </c>
      <c r="K55" s="29">
        <v>1.0145523890967634</v>
      </c>
      <c r="L55" s="13"/>
      <c r="M55" s="13"/>
      <c r="N55" s="13"/>
    </row>
    <row r="56" spans="1:14" ht="14.25" customHeight="1" x14ac:dyDescent="0.55000000000000004">
      <c r="A56" s="13" t="s">
        <v>69</v>
      </c>
      <c r="B56" s="13">
        <v>-70.830100000000002</v>
      </c>
      <c r="C56" s="13">
        <v>39.879399999999997</v>
      </c>
      <c r="D56" s="13">
        <v>70</v>
      </c>
      <c r="E56" s="13">
        <v>10</v>
      </c>
      <c r="F56" s="13">
        <v>60.497</v>
      </c>
      <c r="G56" s="13">
        <v>60.024999999999999</v>
      </c>
      <c r="H56" s="13">
        <v>17.872299999999999</v>
      </c>
      <c r="I56" s="13">
        <v>36.242600000000003</v>
      </c>
      <c r="J56" s="29">
        <v>11.166538560081989</v>
      </c>
      <c r="K56" s="29">
        <v>0.63409524318547783</v>
      </c>
      <c r="L56" s="13"/>
      <c r="M56" s="13"/>
      <c r="N56" s="13"/>
    </row>
    <row r="57" spans="1:14" ht="14.25" customHeight="1" x14ac:dyDescent="0.55000000000000004">
      <c r="A57" s="13" t="s">
        <v>69</v>
      </c>
      <c r="B57" s="13">
        <v>-70.830100000000002</v>
      </c>
      <c r="C57" s="13">
        <v>39.879399999999997</v>
      </c>
      <c r="D57" s="13">
        <v>70</v>
      </c>
      <c r="E57" s="13">
        <v>8</v>
      </c>
      <c r="F57" s="13">
        <v>80.856999999999999</v>
      </c>
      <c r="G57" s="13">
        <v>80.222999999999999</v>
      </c>
      <c r="H57" s="13">
        <v>15.4003</v>
      </c>
      <c r="I57" s="13">
        <v>35.836300000000001</v>
      </c>
      <c r="J57" s="29">
        <v>6.5162695362541641</v>
      </c>
      <c r="K57" s="29">
        <v>0.21740408337787825</v>
      </c>
      <c r="L57" s="13"/>
      <c r="M57" s="13"/>
      <c r="N57" s="13"/>
    </row>
    <row r="58" spans="1:14" ht="14.25" customHeight="1" x14ac:dyDescent="0.55000000000000004">
      <c r="A58" s="13" t="s">
        <v>69</v>
      </c>
      <c r="B58" s="13">
        <v>-70.830100000000002</v>
      </c>
      <c r="C58" s="13">
        <v>39.879399999999997</v>
      </c>
      <c r="D58" s="13">
        <v>70</v>
      </c>
      <c r="E58" s="13">
        <v>7</v>
      </c>
      <c r="F58" s="13">
        <v>100.985</v>
      </c>
      <c r="G58" s="13">
        <v>100.188</v>
      </c>
      <c r="H58" s="13">
        <v>14.6408</v>
      </c>
      <c r="I58" s="13">
        <v>35.837899999999998</v>
      </c>
      <c r="J58" s="29">
        <v>4.8765052523699719</v>
      </c>
      <c r="K58" s="29">
        <v>0.18117006948156439</v>
      </c>
      <c r="L58" s="13"/>
      <c r="M58" s="13"/>
      <c r="N58" s="13"/>
    </row>
    <row r="59" spans="1:14" ht="14.25" customHeight="1" x14ac:dyDescent="0.55000000000000004">
      <c r="A59" s="13" t="s">
        <v>69</v>
      </c>
      <c r="B59" s="13">
        <v>-70.830100000000002</v>
      </c>
      <c r="C59" s="13">
        <v>39.879399999999997</v>
      </c>
      <c r="D59" s="13">
        <v>70</v>
      </c>
      <c r="E59" s="13">
        <v>6</v>
      </c>
      <c r="F59" s="13">
        <v>121.283</v>
      </c>
      <c r="G59" s="13">
        <v>120.32</v>
      </c>
      <c r="H59" s="13">
        <v>14.464</v>
      </c>
      <c r="I59" s="13">
        <v>35.887700000000002</v>
      </c>
      <c r="J59" s="29">
        <v>4.4281322059953876</v>
      </c>
      <c r="K59" s="29">
        <v>0.12681904863709542</v>
      </c>
      <c r="L59" s="13"/>
      <c r="M59" s="13"/>
      <c r="N59" s="13"/>
    </row>
    <row r="60" spans="1:14" ht="14.25" customHeight="1" x14ac:dyDescent="0.55000000000000004">
      <c r="A60" s="13" t="s">
        <v>69</v>
      </c>
      <c r="B60" s="13">
        <v>-70.830100000000002</v>
      </c>
      <c r="C60" s="13">
        <v>39.879399999999997</v>
      </c>
      <c r="D60" s="13">
        <v>70</v>
      </c>
      <c r="E60" s="13">
        <v>5</v>
      </c>
      <c r="F60" s="16">
        <v>151.42500000000001</v>
      </c>
      <c r="G60" s="16">
        <v>150.21100000000001</v>
      </c>
      <c r="H60" s="16">
        <v>13.724</v>
      </c>
      <c r="I60" s="16">
        <v>35.801099999999998</v>
      </c>
      <c r="J60" s="29">
        <v>5.52984883423008</v>
      </c>
      <c r="K60" s="29">
        <v>0.67032925708178981</v>
      </c>
      <c r="L60" s="13"/>
      <c r="M60" s="13"/>
      <c r="N60" s="13"/>
    </row>
    <row r="61" spans="1:14" ht="14.25" customHeight="1" x14ac:dyDescent="0.55000000000000004">
      <c r="A61" s="13" t="s">
        <v>69</v>
      </c>
      <c r="B61" s="13">
        <v>-70.830100000000002</v>
      </c>
      <c r="C61" s="13">
        <v>39.879399999999997</v>
      </c>
      <c r="D61" s="13">
        <v>70</v>
      </c>
      <c r="E61" s="13">
        <v>4</v>
      </c>
      <c r="F61" s="13">
        <v>201.803</v>
      </c>
      <c r="G61" s="13">
        <v>200.161</v>
      </c>
      <c r="H61" s="13">
        <v>11.734500000000001</v>
      </c>
      <c r="I61" s="13">
        <v>35.505200000000002</v>
      </c>
      <c r="J61" s="29">
        <v>3.0445810914681015</v>
      </c>
      <c r="K61" s="29">
        <v>0.12681904863709542</v>
      </c>
      <c r="L61" s="13"/>
      <c r="M61" s="13"/>
      <c r="N61" s="13"/>
    </row>
    <row r="62" spans="1:14" ht="14.25" customHeight="1" x14ac:dyDescent="0.55000000000000004">
      <c r="A62" s="13" t="s">
        <v>69</v>
      </c>
      <c r="B62" s="13">
        <v>-70.830100000000002</v>
      </c>
      <c r="C62" s="13">
        <v>39.879399999999997</v>
      </c>
      <c r="D62" s="13">
        <v>70</v>
      </c>
      <c r="E62" s="13">
        <v>2</v>
      </c>
      <c r="F62" s="13">
        <v>252.155</v>
      </c>
      <c r="G62" s="13">
        <v>250.07300000000001</v>
      </c>
      <c r="H62" s="13">
        <v>10.2239</v>
      </c>
      <c r="I62" s="13">
        <v>35.326900000000002</v>
      </c>
      <c r="J62" s="29">
        <v>3.1983089930822448</v>
      </c>
      <c r="K62" s="29">
        <v>1.8117006948156624E-2</v>
      </c>
      <c r="L62" s="13"/>
      <c r="M62" s="13"/>
      <c r="N62" s="13"/>
    </row>
    <row r="63" spans="1:14" ht="14.25" customHeight="1" x14ac:dyDescent="0.55000000000000004">
      <c r="A63" s="16" t="s">
        <v>69</v>
      </c>
      <c r="B63" s="16">
        <v>-70.830100000000002</v>
      </c>
      <c r="C63" s="16">
        <v>39.879399999999997</v>
      </c>
      <c r="D63" s="16">
        <v>70</v>
      </c>
      <c r="E63" s="16">
        <v>1</v>
      </c>
      <c r="F63" s="13">
        <v>302.79500000000002</v>
      </c>
      <c r="G63" s="13">
        <v>300.25799999999998</v>
      </c>
      <c r="H63" s="13">
        <v>8.9171999999999993</v>
      </c>
      <c r="I63" s="13">
        <v>35.183900000000001</v>
      </c>
      <c r="J63" s="35">
        <v>3.2495516269536253</v>
      </c>
      <c r="K63" s="35">
        <v>0.85149932656335514</v>
      </c>
      <c r="L63" s="16"/>
      <c r="M63" s="16"/>
      <c r="N63" s="16"/>
    </row>
    <row r="64" spans="1:14" ht="14.25" customHeight="1" x14ac:dyDescent="0.55000000000000004">
      <c r="A64" s="21" t="s">
        <v>68</v>
      </c>
      <c r="B64" s="21">
        <v>-70.8309</v>
      </c>
      <c r="C64" s="21">
        <v>39.945300000000003</v>
      </c>
      <c r="D64" s="21">
        <v>71</v>
      </c>
      <c r="E64" s="21">
        <v>24</v>
      </c>
      <c r="F64" s="13">
        <v>2.0529999999999999</v>
      </c>
      <c r="G64" s="13">
        <v>2.0369999999999999</v>
      </c>
      <c r="H64" s="13">
        <v>25.2684</v>
      </c>
      <c r="I64" s="13">
        <v>35.483400000000003</v>
      </c>
      <c r="J64" s="38">
        <v>19.237253394824492</v>
      </c>
      <c r="K64" s="38">
        <v>0.16305306253340995</v>
      </c>
      <c r="L64" s="21"/>
      <c r="M64" s="21"/>
      <c r="N64" s="21"/>
    </row>
    <row r="65" spans="1:14" ht="14.25" customHeight="1" x14ac:dyDescent="0.55000000000000004">
      <c r="A65" s="13" t="s">
        <v>68</v>
      </c>
      <c r="B65" s="13">
        <v>-70.8309</v>
      </c>
      <c r="C65" s="13">
        <v>39.945300000000003</v>
      </c>
      <c r="D65" s="13">
        <v>71</v>
      </c>
      <c r="E65" s="13">
        <v>21</v>
      </c>
      <c r="F65" s="13">
        <v>10.012</v>
      </c>
      <c r="G65" s="13">
        <v>9.9350000000000005</v>
      </c>
      <c r="H65" s="13">
        <v>25.267900000000001</v>
      </c>
      <c r="I65" s="13">
        <v>35.481000000000002</v>
      </c>
      <c r="J65" s="29">
        <v>19.788111708941841</v>
      </c>
      <c r="K65" s="29">
        <v>0.36234013896312878</v>
      </c>
      <c r="L65" s="13"/>
      <c r="M65" s="13"/>
      <c r="N65" s="13"/>
    </row>
    <row r="66" spans="1:14" ht="14.25" customHeight="1" x14ac:dyDescent="0.55000000000000004">
      <c r="A66" s="13" t="s">
        <v>68</v>
      </c>
      <c r="B66" s="13">
        <v>-70.8309</v>
      </c>
      <c r="C66" s="13">
        <v>39.945300000000003</v>
      </c>
      <c r="D66" s="13">
        <v>71</v>
      </c>
      <c r="E66" s="13">
        <v>20</v>
      </c>
      <c r="F66" s="13">
        <v>19.872</v>
      </c>
      <c r="G66" s="13">
        <v>19.719000000000001</v>
      </c>
      <c r="H66" s="13">
        <v>23.937899999999999</v>
      </c>
      <c r="I66" s="13">
        <v>35.557400000000001</v>
      </c>
      <c r="J66" s="29">
        <v>19.852165001281065</v>
      </c>
      <c r="K66" s="29">
        <v>1.5399455905933022</v>
      </c>
      <c r="L66" s="13"/>
      <c r="M66" s="13"/>
      <c r="N66" s="13"/>
    </row>
    <row r="67" spans="1:14" ht="14.25" customHeight="1" x14ac:dyDescent="0.55000000000000004">
      <c r="A67" s="13" t="s">
        <v>68</v>
      </c>
      <c r="B67" s="13">
        <v>-70.8309</v>
      </c>
      <c r="C67" s="13">
        <v>39.945300000000003</v>
      </c>
      <c r="D67" s="13">
        <v>71</v>
      </c>
      <c r="E67" s="13">
        <v>18</v>
      </c>
      <c r="F67" s="13">
        <v>30.013999999999999</v>
      </c>
      <c r="G67" s="13">
        <v>29.782</v>
      </c>
      <c r="H67" s="13">
        <v>21.255800000000001</v>
      </c>
      <c r="I67" s="13">
        <v>35.9788</v>
      </c>
      <c r="J67" s="29">
        <v>38.824750192159868</v>
      </c>
      <c r="K67" s="29">
        <v>3.4059973062534192</v>
      </c>
      <c r="L67" s="13"/>
      <c r="M67" s="13"/>
      <c r="N67" s="13"/>
    </row>
    <row r="68" spans="1:14" ht="14.25" customHeight="1" x14ac:dyDescent="0.55000000000000004">
      <c r="A68" s="13" t="s">
        <v>68</v>
      </c>
      <c r="B68" s="13">
        <v>-70.8309</v>
      </c>
      <c r="C68" s="13">
        <v>39.945300000000003</v>
      </c>
      <c r="D68" s="13">
        <v>71</v>
      </c>
      <c r="E68" s="13">
        <v>14</v>
      </c>
      <c r="F68" s="13">
        <v>47.813000000000002</v>
      </c>
      <c r="G68" s="13">
        <v>47.441000000000003</v>
      </c>
      <c r="H68" s="13">
        <v>19.599799999999998</v>
      </c>
      <c r="I68" s="13">
        <v>36.4026</v>
      </c>
      <c r="J68" s="29">
        <v>149.72662054829618</v>
      </c>
      <c r="K68" s="29">
        <v>2.6994340352753188</v>
      </c>
      <c r="L68" s="13"/>
      <c r="M68" s="13"/>
      <c r="N68" s="13"/>
    </row>
    <row r="69" spans="1:14" ht="14.25" customHeight="1" x14ac:dyDescent="0.55000000000000004">
      <c r="A69" s="13" t="s">
        <v>68</v>
      </c>
      <c r="B69" s="13">
        <v>-70.8309</v>
      </c>
      <c r="C69" s="13">
        <v>39.945300000000003</v>
      </c>
      <c r="D69" s="13">
        <v>71</v>
      </c>
      <c r="E69" s="13">
        <v>12</v>
      </c>
      <c r="F69" s="13">
        <v>60.432000000000002</v>
      </c>
      <c r="G69" s="13">
        <v>59.96</v>
      </c>
      <c r="H69" s="13">
        <v>16.610199999999999</v>
      </c>
      <c r="I69" s="13">
        <v>35.885199999999998</v>
      </c>
      <c r="J69" s="29">
        <v>37.056879323597229</v>
      </c>
      <c r="K69" s="29">
        <v>1.8479347087119578</v>
      </c>
      <c r="L69" s="13"/>
      <c r="M69" s="13"/>
      <c r="N69" s="13"/>
    </row>
    <row r="70" spans="1:14" ht="14.25" customHeight="1" x14ac:dyDescent="0.55000000000000004">
      <c r="A70" s="13" t="s">
        <v>68</v>
      </c>
      <c r="B70" s="13">
        <v>-70.8309</v>
      </c>
      <c r="C70" s="13">
        <v>39.945300000000003</v>
      </c>
      <c r="D70" s="13">
        <v>71</v>
      </c>
      <c r="E70" s="13">
        <v>10</v>
      </c>
      <c r="F70" s="13">
        <v>80.570999999999998</v>
      </c>
      <c r="G70" s="13">
        <v>79.938999999999993</v>
      </c>
      <c r="H70" s="13">
        <v>15.5303</v>
      </c>
      <c r="I70" s="13">
        <v>35.857300000000002</v>
      </c>
      <c r="J70" s="29">
        <v>14.945682808096336</v>
      </c>
      <c r="K70" s="29" t="s">
        <v>98</v>
      </c>
      <c r="L70" s="13"/>
      <c r="M70" s="13"/>
      <c r="N70" s="13"/>
    </row>
    <row r="71" spans="1:14" ht="14.25" customHeight="1" x14ac:dyDescent="0.55000000000000004">
      <c r="A71" s="13" t="s">
        <v>68</v>
      </c>
      <c r="B71" s="13">
        <v>-70.8309</v>
      </c>
      <c r="C71" s="13">
        <v>39.945300000000003</v>
      </c>
      <c r="D71" s="13">
        <v>71</v>
      </c>
      <c r="E71" s="13">
        <v>8</v>
      </c>
      <c r="F71" s="13">
        <v>100.73699999999999</v>
      </c>
      <c r="G71" s="13">
        <v>99.941000000000003</v>
      </c>
      <c r="H71" s="13">
        <v>14.6181</v>
      </c>
      <c r="I71" s="13">
        <v>35.772399999999998</v>
      </c>
      <c r="J71" s="29">
        <v>27.179861644888547</v>
      </c>
      <c r="K71" s="29">
        <v>5.2720490219135092</v>
      </c>
      <c r="L71" s="13"/>
      <c r="M71" s="13"/>
      <c r="N71" s="13"/>
    </row>
    <row r="72" spans="1:14" ht="14.25" customHeight="1" x14ac:dyDescent="0.55000000000000004">
      <c r="A72" s="13" t="s">
        <v>68</v>
      </c>
      <c r="B72" s="13">
        <v>-70.8309</v>
      </c>
      <c r="C72" s="13">
        <v>39.945300000000003</v>
      </c>
      <c r="D72" s="13">
        <v>71</v>
      </c>
      <c r="E72" s="13">
        <v>7</v>
      </c>
      <c r="F72" s="12">
        <v>121.146</v>
      </c>
      <c r="G72" s="12">
        <v>120.18300000000001</v>
      </c>
      <c r="H72" s="12">
        <v>14.0505</v>
      </c>
      <c r="I72" s="12">
        <v>35.680700000000002</v>
      </c>
      <c r="J72" s="29">
        <v>8.258519087881119</v>
      </c>
      <c r="K72" s="29">
        <v>0.14493605558525174</v>
      </c>
      <c r="L72" s="13"/>
      <c r="M72" s="13"/>
      <c r="N72" s="13"/>
    </row>
    <row r="73" spans="1:14" ht="14.25" customHeight="1" x14ac:dyDescent="0.55000000000000004">
      <c r="A73" s="13" t="s">
        <v>68</v>
      </c>
      <c r="B73" s="13">
        <v>-70.8309</v>
      </c>
      <c r="C73" s="13">
        <v>39.945300000000003</v>
      </c>
      <c r="D73" s="13">
        <v>71</v>
      </c>
      <c r="E73" s="13">
        <v>5</v>
      </c>
      <c r="F73" s="13">
        <v>151.00399999999999</v>
      </c>
      <c r="G73" s="13">
        <v>149.79300000000001</v>
      </c>
      <c r="H73" s="13">
        <v>13.600899999999999</v>
      </c>
      <c r="I73" s="13">
        <v>35.736600000000003</v>
      </c>
      <c r="J73" s="29">
        <v>10.19292851652575</v>
      </c>
      <c r="K73" s="29">
        <v>2.6269660074826784</v>
      </c>
      <c r="L73" s="13"/>
      <c r="M73" s="13"/>
      <c r="N73" s="13"/>
    </row>
    <row r="74" spans="1:14" ht="14.25" customHeight="1" x14ac:dyDescent="0.55000000000000004">
      <c r="A74" s="13" t="s">
        <v>68</v>
      </c>
      <c r="B74" s="13">
        <v>-70.8309</v>
      </c>
      <c r="C74" s="13">
        <v>39.945300000000003</v>
      </c>
      <c r="D74" s="13">
        <v>71</v>
      </c>
      <c r="E74" s="13">
        <v>4</v>
      </c>
      <c r="F74" s="13">
        <v>201.351</v>
      </c>
      <c r="G74" s="13">
        <v>199.71199999999999</v>
      </c>
      <c r="H74" s="13">
        <v>11.940300000000001</v>
      </c>
      <c r="I74" s="13">
        <v>35.524999999999999</v>
      </c>
      <c r="J74" s="29">
        <v>6.3112990007686394</v>
      </c>
      <c r="K74" s="29">
        <v>0</v>
      </c>
      <c r="L74" s="13"/>
      <c r="M74" s="13"/>
      <c r="N74" s="13"/>
    </row>
    <row r="75" spans="1:14" ht="14.25" customHeight="1" x14ac:dyDescent="0.55000000000000004">
      <c r="A75" s="13" t="s">
        <v>68</v>
      </c>
      <c r="B75" s="13">
        <v>-70.8309</v>
      </c>
      <c r="C75" s="13">
        <v>39.945300000000003</v>
      </c>
      <c r="D75" s="13">
        <v>71</v>
      </c>
      <c r="E75" s="13">
        <v>2</v>
      </c>
      <c r="F75" s="13">
        <v>251.696</v>
      </c>
      <c r="G75" s="13">
        <v>249.61699999999999</v>
      </c>
      <c r="H75" s="13">
        <v>10.5334</v>
      </c>
      <c r="I75" s="13">
        <v>35.355499999999999</v>
      </c>
      <c r="J75" s="29">
        <v>4.8508839354342816</v>
      </c>
      <c r="K75" s="29">
        <v>0</v>
      </c>
      <c r="L75" s="13"/>
      <c r="M75" s="13"/>
      <c r="N75" s="13"/>
    </row>
    <row r="76" spans="1:14" ht="14.25" customHeight="1" x14ac:dyDescent="0.55000000000000004">
      <c r="A76" s="16" t="s">
        <v>68</v>
      </c>
      <c r="B76" s="16">
        <v>-70.8309</v>
      </c>
      <c r="C76" s="16">
        <v>39.945300000000003</v>
      </c>
      <c r="D76" s="16">
        <v>71</v>
      </c>
      <c r="E76" s="16">
        <v>1</v>
      </c>
      <c r="F76" s="13">
        <v>302.94200000000001</v>
      </c>
      <c r="G76" s="13">
        <v>300.40199999999999</v>
      </c>
      <c r="H76" s="13">
        <v>9.0875000000000004</v>
      </c>
      <c r="I76" s="13">
        <v>35.198999999999998</v>
      </c>
      <c r="J76" s="35">
        <v>6.6187548039969251</v>
      </c>
      <c r="K76" s="35">
        <v>0.14493605558525238</v>
      </c>
      <c r="L76" s="16"/>
      <c r="M76" s="16"/>
      <c r="N76" s="16"/>
    </row>
    <row r="77" spans="1:14" ht="14.25" customHeight="1" x14ac:dyDescent="0.55000000000000004">
      <c r="A77" s="21" t="s">
        <v>66</v>
      </c>
      <c r="B77" s="21">
        <v>-70.829899999999995</v>
      </c>
      <c r="C77" s="21">
        <v>40.075000000000003</v>
      </c>
      <c r="D77" s="21">
        <v>73</v>
      </c>
      <c r="E77" s="21">
        <v>19</v>
      </c>
      <c r="F77" s="13">
        <v>2.0950000000000002</v>
      </c>
      <c r="G77" s="13">
        <v>2.0790000000000002</v>
      </c>
      <c r="H77" s="13">
        <v>20.324000000000002</v>
      </c>
      <c r="I77" s="13">
        <v>32.286000000000001</v>
      </c>
      <c r="J77" s="38">
        <v>25.066102997694081</v>
      </c>
      <c r="K77" s="38">
        <v>3.1161251950829132</v>
      </c>
      <c r="L77" s="21"/>
      <c r="M77" s="21"/>
      <c r="N77" s="21"/>
    </row>
    <row r="78" spans="1:14" ht="14.25" customHeight="1" x14ac:dyDescent="0.55000000000000004">
      <c r="A78" s="13" t="s">
        <v>66</v>
      </c>
      <c r="B78" s="13">
        <v>-70.829899999999995</v>
      </c>
      <c r="C78" s="13">
        <v>40.075000000000003</v>
      </c>
      <c r="D78" s="13">
        <v>73</v>
      </c>
      <c r="E78" s="13">
        <v>17</v>
      </c>
      <c r="F78" s="13">
        <v>10.413</v>
      </c>
      <c r="G78" s="13">
        <v>10.333</v>
      </c>
      <c r="H78" s="13">
        <v>15.5442</v>
      </c>
      <c r="I78" s="13">
        <v>32.270800000000001</v>
      </c>
      <c r="J78" s="29">
        <v>13.677427619779657</v>
      </c>
      <c r="K78" s="29">
        <v>5.4351020844469564E-2</v>
      </c>
      <c r="L78" s="13"/>
      <c r="M78" s="13"/>
      <c r="N78" s="13"/>
    </row>
    <row r="79" spans="1:14" ht="14.25" customHeight="1" x14ac:dyDescent="0.55000000000000004">
      <c r="A79" s="13" t="s">
        <v>66</v>
      </c>
      <c r="B79" s="13">
        <v>-70.829899999999995</v>
      </c>
      <c r="C79" s="13">
        <v>40.075000000000003</v>
      </c>
      <c r="D79" s="13">
        <v>73</v>
      </c>
      <c r="E79" s="13">
        <v>15</v>
      </c>
      <c r="F79" s="13">
        <v>20.359000000000002</v>
      </c>
      <c r="G79" s="13">
        <v>20.202000000000002</v>
      </c>
      <c r="H79" s="13">
        <v>11.7173</v>
      </c>
      <c r="I79" s="13">
        <v>32.735999999999997</v>
      </c>
      <c r="J79" s="29">
        <v>27.269536254163462</v>
      </c>
      <c r="K79" s="29">
        <v>2.4639129449492785</v>
      </c>
      <c r="L79" s="13"/>
      <c r="M79" s="13"/>
      <c r="N79" s="13"/>
    </row>
    <row r="80" spans="1:14" ht="14.25" customHeight="1" x14ac:dyDescent="0.55000000000000004">
      <c r="A80" s="13" t="s">
        <v>66</v>
      </c>
      <c r="B80" s="13">
        <v>-70.829899999999995</v>
      </c>
      <c r="C80" s="13">
        <v>40.075000000000003</v>
      </c>
      <c r="D80" s="13">
        <v>73</v>
      </c>
      <c r="E80" s="13">
        <v>13</v>
      </c>
      <c r="F80" s="13">
        <v>25.722000000000001</v>
      </c>
      <c r="G80" s="13">
        <v>25.523</v>
      </c>
      <c r="H80" s="13">
        <v>9.2033000000000005</v>
      </c>
      <c r="I80" s="13">
        <v>32.805300000000003</v>
      </c>
      <c r="J80" s="29">
        <v>94.62797847809378</v>
      </c>
      <c r="K80" s="29">
        <v>2.826253083912412</v>
      </c>
      <c r="L80" s="13"/>
      <c r="M80" s="13"/>
      <c r="N80" s="13"/>
    </row>
    <row r="81" spans="1:14" ht="14.25" customHeight="1" x14ac:dyDescent="0.55000000000000004">
      <c r="A81" s="13" t="s">
        <v>66</v>
      </c>
      <c r="B81" s="13">
        <v>-70.829899999999995</v>
      </c>
      <c r="C81" s="13">
        <v>40.075000000000003</v>
      </c>
      <c r="D81" s="13">
        <v>73</v>
      </c>
      <c r="E81" s="13">
        <v>11</v>
      </c>
      <c r="F81" s="13">
        <v>40.537999999999997</v>
      </c>
      <c r="G81" s="13">
        <v>40.222999999999999</v>
      </c>
      <c r="H81" s="13">
        <v>7.9440999999999997</v>
      </c>
      <c r="I81" s="13">
        <v>33.040799999999997</v>
      </c>
      <c r="J81" s="29">
        <v>12.729438893159109</v>
      </c>
      <c r="K81" s="29">
        <v>4.4024326884020271</v>
      </c>
      <c r="L81" s="13"/>
      <c r="M81" s="13"/>
      <c r="N81" s="13"/>
    </row>
    <row r="82" spans="1:14" ht="14.25" customHeight="1" x14ac:dyDescent="0.55000000000000004">
      <c r="A82" s="13" t="s">
        <v>66</v>
      </c>
      <c r="B82" s="13">
        <v>-70.829899999999995</v>
      </c>
      <c r="C82" s="13">
        <v>40.075000000000003</v>
      </c>
      <c r="D82" s="13">
        <v>73</v>
      </c>
      <c r="E82" s="13">
        <v>9</v>
      </c>
      <c r="F82" s="13">
        <v>60.587000000000003</v>
      </c>
      <c r="G82" s="13">
        <v>60.113999999999997</v>
      </c>
      <c r="H82" s="13">
        <v>10.0558</v>
      </c>
      <c r="I82" s="13">
        <v>33.862699999999997</v>
      </c>
      <c r="J82" s="29">
        <v>7.6179861644888556</v>
      </c>
      <c r="K82" s="29">
        <v>7.2468027792626497E-2</v>
      </c>
      <c r="L82" s="13"/>
      <c r="M82" s="13"/>
      <c r="N82" s="13"/>
    </row>
    <row r="83" spans="1:14" ht="14.25" customHeight="1" x14ac:dyDescent="0.55000000000000004">
      <c r="A83" s="13" t="s">
        <v>66</v>
      </c>
      <c r="B83" s="13">
        <v>-70.829899999999995</v>
      </c>
      <c r="C83" s="13">
        <v>40.075000000000003</v>
      </c>
      <c r="D83" s="13">
        <v>73</v>
      </c>
      <c r="E83" s="13">
        <v>7</v>
      </c>
      <c r="F83" s="13">
        <v>80.48</v>
      </c>
      <c r="G83" s="13">
        <v>79.846999999999994</v>
      </c>
      <c r="H83" s="13">
        <v>12.0219</v>
      </c>
      <c r="I83" s="13">
        <v>34.728099999999998</v>
      </c>
      <c r="J83" s="29">
        <v>7.5026902382782481</v>
      </c>
      <c r="K83" s="29">
        <v>9.0585034740782194E-2</v>
      </c>
      <c r="L83" s="13"/>
      <c r="M83" s="13"/>
      <c r="N83" s="13"/>
    </row>
    <row r="84" spans="1:14" ht="14.25" customHeight="1" x14ac:dyDescent="0.55000000000000004">
      <c r="A84" s="13" t="s">
        <v>66</v>
      </c>
      <c r="B84" s="13">
        <v>-70.829899999999995</v>
      </c>
      <c r="C84" s="13">
        <v>40.075000000000003</v>
      </c>
      <c r="D84" s="13">
        <v>73</v>
      </c>
      <c r="E84" s="13">
        <v>5</v>
      </c>
      <c r="F84" s="13">
        <v>100.971</v>
      </c>
      <c r="G84" s="13">
        <v>100.172</v>
      </c>
      <c r="H84" s="13">
        <v>12.7974</v>
      </c>
      <c r="I84" s="13">
        <v>35.105400000000003</v>
      </c>
      <c r="J84" s="29">
        <v>9.975147322572381</v>
      </c>
      <c r="K84" s="29">
        <v>0.79714830571888518</v>
      </c>
      <c r="L84" s="13"/>
      <c r="M84" s="13"/>
      <c r="N84" s="13"/>
    </row>
    <row r="85" spans="1:14" ht="14.25" customHeight="1" x14ac:dyDescent="0.55000000000000004">
      <c r="A85" s="13" t="s">
        <v>66</v>
      </c>
      <c r="B85" s="13">
        <v>-70.829899999999995</v>
      </c>
      <c r="C85" s="13">
        <v>40.075000000000003</v>
      </c>
      <c r="D85" s="13">
        <v>73</v>
      </c>
      <c r="E85" s="13">
        <v>2</v>
      </c>
      <c r="F85" s="13">
        <v>121.193</v>
      </c>
      <c r="G85" s="13">
        <v>120.22799999999999</v>
      </c>
      <c r="H85" s="13">
        <v>13.162699999999999</v>
      </c>
      <c r="I85" s="13">
        <v>35.540199999999999</v>
      </c>
      <c r="J85" s="29">
        <v>7.7973353830386891</v>
      </c>
      <c r="K85" s="29">
        <v>0.90585034740782433</v>
      </c>
      <c r="L85" s="13"/>
      <c r="M85" s="13"/>
      <c r="N85" s="13"/>
    </row>
    <row r="86" spans="1:14" ht="14.25" customHeight="1" x14ac:dyDescent="0.55000000000000004">
      <c r="A86" s="16" t="s">
        <v>66</v>
      </c>
      <c r="B86" s="16">
        <v>-70.829899999999995</v>
      </c>
      <c r="C86" s="16">
        <v>40.075000000000003</v>
      </c>
      <c r="D86" s="16">
        <v>73</v>
      </c>
      <c r="E86" s="16">
        <v>1</v>
      </c>
      <c r="F86" s="16">
        <v>140.66399999999999</v>
      </c>
      <c r="G86" s="16">
        <v>139.53800000000001</v>
      </c>
      <c r="H86" s="16">
        <v>12.993399999999999</v>
      </c>
      <c r="I86" s="16">
        <v>35.633499999999998</v>
      </c>
      <c r="J86" s="35">
        <v>6.5931334870612357</v>
      </c>
      <c r="K86" s="35">
        <v>0.10870204168893975</v>
      </c>
      <c r="L86" s="16"/>
      <c r="M86" s="16"/>
      <c r="N86" s="16"/>
    </row>
    <row r="87" spans="1:14" ht="14.25" customHeight="1" x14ac:dyDescent="0.55000000000000004">
      <c r="A87" s="21" t="s">
        <v>64</v>
      </c>
      <c r="B87" s="21">
        <v>-70.829800000000006</v>
      </c>
      <c r="C87" s="21">
        <v>40.206000000000003</v>
      </c>
      <c r="D87" s="21">
        <v>75</v>
      </c>
      <c r="E87" s="21">
        <v>17</v>
      </c>
      <c r="F87" s="13">
        <v>3.1219999999999999</v>
      </c>
      <c r="G87" s="13">
        <v>3.097</v>
      </c>
      <c r="H87" s="13">
        <v>18.5471</v>
      </c>
      <c r="I87" s="13">
        <v>32.384599999999999</v>
      </c>
      <c r="J87" s="38">
        <v>15.534973097617218</v>
      </c>
      <c r="K87" s="38">
        <v>1.08702041688939</v>
      </c>
      <c r="L87" s="21"/>
      <c r="M87" s="21"/>
      <c r="N87" s="21"/>
    </row>
    <row r="88" spans="1:14" ht="14.25" customHeight="1" x14ac:dyDescent="0.55000000000000004">
      <c r="A88" s="13" t="s">
        <v>64</v>
      </c>
      <c r="B88" s="13">
        <v>-70.829800000000006</v>
      </c>
      <c r="C88" s="13">
        <v>40.206000000000003</v>
      </c>
      <c r="D88" s="13">
        <v>75</v>
      </c>
      <c r="E88" s="13">
        <v>15</v>
      </c>
      <c r="F88" s="13">
        <v>10.167999999999999</v>
      </c>
      <c r="G88" s="13">
        <v>10.09</v>
      </c>
      <c r="H88" s="13">
        <v>15.095800000000001</v>
      </c>
      <c r="I88" s="13">
        <v>32.300600000000003</v>
      </c>
      <c r="J88" s="29">
        <v>11.281834486292595</v>
      </c>
      <c r="K88" s="29">
        <v>0</v>
      </c>
      <c r="L88" s="13"/>
      <c r="M88" s="13"/>
      <c r="N88" s="13"/>
    </row>
    <row r="89" spans="1:14" ht="14.25" customHeight="1" x14ac:dyDescent="0.55000000000000004">
      <c r="A89" s="13" t="s">
        <v>64</v>
      </c>
      <c r="B89" s="13">
        <v>-70.829800000000006</v>
      </c>
      <c r="C89" s="13">
        <v>40.206000000000003</v>
      </c>
      <c r="D89" s="13">
        <v>75</v>
      </c>
      <c r="E89" s="13">
        <v>13</v>
      </c>
      <c r="F89" s="13">
        <v>20.440999999999999</v>
      </c>
      <c r="G89" s="13">
        <v>20.283000000000001</v>
      </c>
      <c r="H89" s="13">
        <v>11.794499999999999</v>
      </c>
      <c r="I89" s="13">
        <v>32.863700000000001</v>
      </c>
      <c r="J89" s="29">
        <v>16.726364335126824</v>
      </c>
      <c r="K89" s="29">
        <v>1.2863074933191101</v>
      </c>
      <c r="L89" s="13"/>
      <c r="M89" s="13"/>
      <c r="N89" s="13"/>
    </row>
    <row r="90" spans="1:14" ht="14.25" customHeight="1" x14ac:dyDescent="0.55000000000000004">
      <c r="A90" s="13" t="s">
        <v>64</v>
      </c>
      <c r="B90" s="13">
        <v>-70.829800000000006</v>
      </c>
      <c r="C90" s="13">
        <v>40.206000000000003</v>
      </c>
      <c r="D90" s="13">
        <v>75</v>
      </c>
      <c r="E90" s="13">
        <v>11</v>
      </c>
      <c r="F90" s="13">
        <v>30.475000000000001</v>
      </c>
      <c r="G90" s="13">
        <v>30.239000000000001</v>
      </c>
      <c r="H90" s="13">
        <v>8.0755999999999997</v>
      </c>
      <c r="I90" s="13">
        <v>32.5655</v>
      </c>
      <c r="J90" s="29">
        <v>29.831667947732512</v>
      </c>
      <c r="K90" s="29">
        <v>1.2319564724746392</v>
      </c>
      <c r="L90" s="13"/>
      <c r="M90" s="13"/>
      <c r="N90" s="13"/>
    </row>
    <row r="91" spans="1:14" ht="14.25" customHeight="1" x14ac:dyDescent="0.55000000000000004">
      <c r="A91" s="13" t="s">
        <v>64</v>
      </c>
      <c r="B91" s="13">
        <v>-70.829800000000006</v>
      </c>
      <c r="C91" s="13">
        <v>40.206000000000003</v>
      </c>
      <c r="D91" s="13">
        <v>75</v>
      </c>
      <c r="E91" s="13">
        <v>9</v>
      </c>
      <c r="F91" s="13">
        <v>40.866999999999997</v>
      </c>
      <c r="G91" s="13">
        <v>40.548999999999999</v>
      </c>
      <c r="H91" s="13">
        <v>7.3543000000000003</v>
      </c>
      <c r="I91" s="13">
        <v>32.863999999999997</v>
      </c>
      <c r="J91" s="29">
        <v>93.116320778888024</v>
      </c>
      <c r="K91" s="29">
        <v>2.2102748476750862</v>
      </c>
      <c r="L91" s="13"/>
      <c r="M91" s="13"/>
      <c r="N91" s="13"/>
    </row>
    <row r="92" spans="1:14" ht="14.25" customHeight="1" x14ac:dyDescent="0.55000000000000004">
      <c r="A92" s="13" t="s">
        <v>64</v>
      </c>
      <c r="B92" s="13">
        <v>-70.829800000000006</v>
      </c>
      <c r="C92" s="13">
        <v>40.206000000000003</v>
      </c>
      <c r="D92" s="13">
        <v>75</v>
      </c>
      <c r="E92" s="13">
        <v>7</v>
      </c>
      <c r="F92" s="13">
        <v>60.612000000000002</v>
      </c>
      <c r="G92" s="13">
        <v>60.137</v>
      </c>
      <c r="H92" s="13">
        <v>7.6787000000000001</v>
      </c>
      <c r="I92" s="13">
        <v>33.139699999999998</v>
      </c>
      <c r="J92" s="29">
        <v>4.0310017934921856</v>
      </c>
      <c r="K92" s="29">
        <v>0.28987211117050349</v>
      </c>
      <c r="L92" s="13"/>
      <c r="M92" s="13"/>
      <c r="N92" s="13"/>
    </row>
    <row r="93" spans="1:14" ht="14.25" customHeight="1" x14ac:dyDescent="0.55000000000000004">
      <c r="A93" s="13" t="s">
        <v>64</v>
      </c>
      <c r="B93" s="13">
        <v>-70.829800000000006</v>
      </c>
      <c r="C93" s="13">
        <v>40.206000000000003</v>
      </c>
      <c r="D93" s="13">
        <v>75</v>
      </c>
      <c r="E93" s="13">
        <v>5</v>
      </c>
      <c r="F93" s="13">
        <v>80.706000000000003</v>
      </c>
      <c r="G93" s="13">
        <v>80.069999999999993</v>
      </c>
      <c r="H93" s="13">
        <v>10.0656</v>
      </c>
      <c r="I93" s="13">
        <v>33.935299999999998</v>
      </c>
      <c r="J93" s="29">
        <v>3.1470663592108634</v>
      </c>
      <c r="K93" s="29">
        <v>0.16305306253340837</v>
      </c>
      <c r="L93" s="13"/>
      <c r="M93" s="13"/>
      <c r="N93" s="13"/>
    </row>
    <row r="94" spans="1:14" ht="14.25" customHeight="1" x14ac:dyDescent="0.55000000000000004">
      <c r="A94" s="13" t="s">
        <v>64</v>
      </c>
      <c r="B94" s="13">
        <v>-70.829800000000006</v>
      </c>
      <c r="C94" s="13">
        <v>40.206000000000003</v>
      </c>
      <c r="D94" s="13">
        <v>75</v>
      </c>
      <c r="E94" s="13">
        <v>3</v>
      </c>
      <c r="F94" s="13">
        <v>101.015</v>
      </c>
      <c r="G94" s="13">
        <v>100.215</v>
      </c>
      <c r="H94" s="13">
        <v>11.9747</v>
      </c>
      <c r="I94" s="13">
        <v>34.772100000000002</v>
      </c>
      <c r="J94" s="29">
        <v>3.2751729438893165</v>
      </c>
      <c r="K94" s="29">
        <v>0.16305306253340837</v>
      </c>
      <c r="L94" s="13"/>
      <c r="M94" s="13"/>
      <c r="N94" s="13"/>
    </row>
    <row r="95" spans="1:14" ht="14.25" customHeight="1" x14ac:dyDescent="0.55000000000000004">
      <c r="A95" s="16" t="s">
        <v>64</v>
      </c>
      <c r="B95" s="16">
        <v>-70.829800000000006</v>
      </c>
      <c r="C95" s="16">
        <v>40.206000000000003</v>
      </c>
      <c r="D95" s="16">
        <v>75</v>
      </c>
      <c r="E95" s="16">
        <v>1</v>
      </c>
      <c r="F95" s="13">
        <v>116.578</v>
      </c>
      <c r="G95" s="13">
        <v>115.65</v>
      </c>
      <c r="H95" s="13">
        <v>12.8231</v>
      </c>
      <c r="I95" s="13">
        <v>35.307400000000001</v>
      </c>
      <c r="J95" s="35">
        <v>3.3520368946963872</v>
      </c>
      <c r="K95" s="35">
        <v>0.23552109032603424</v>
      </c>
      <c r="L95" s="16"/>
      <c r="M95" s="16"/>
      <c r="N95" s="16"/>
    </row>
    <row r="96" spans="1:14" ht="14.25" customHeight="1" x14ac:dyDescent="0.55000000000000004">
      <c r="A96" s="21" t="s">
        <v>63</v>
      </c>
      <c r="B96" s="21">
        <v>-70.830299999999994</v>
      </c>
      <c r="C96" s="21">
        <v>40.270000000000003</v>
      </c>
      <c r="D96" s="21">
        <v>76</v>
      </c>
      <c r="E96" s="21">
        <v>17</v>
      </c>
      <c r="F96" s="13">
        <v>3.0920000000000001</v>
      </c>
      <c r="G96" s="13">
        <v>3.0680000000000001</v>
      </c>
      <c r="H96" s="13">
        <v>20.398700000000002</v>
      </c>
      <c r="I96" s="13">
        <v>32.0822</v>
      </c>
      <c r="J96" s="38">
        <v>10.910325390725085</v>
      </c>
      <c r="K96" s="38">
        <v>3.0980081881347576</v>
      </c>
      <c r="L96" s="21"/>
      <c r="M96" s="21"/>
      <c r="N96" s="21"/>
    </row>
    <row r="97" spans="1:14" ht="14.25" customHeight="1" x14ac:dyDescent="0.55000000000000004">
      <c r="A97" s="13" t="s">
        <v>63</v>
      </c>
      <c r="B97" s="13">
        <v>-70.830299999999994</v>
      </c>
      <c r="C97" s="13">
        <v>40.270000000000003</v>
      </c>
      <c r="D97" s="13">
        <v>76</v>
      </c>
      <c r="E97" s="13">
        <v>15</v>
      </c>
      <c r="F97" s="13">
        <v>9.9410000000000007</v>
      </c>
      <c r="G97" s="13">
        <v>9.8650000000000002</v>
      </c>
      <c r="H97" s="13">
        <v>14.4519</v>
      </c>
      <c r="I97" s="13">
        <v>32.333199999999998</v>
      </c>
      <c r="J97" s="29">
        <v>20.236484755316422</v>
      </c>
      <c r="K97" s="29">
        <v>6.17789936932137</v>
      </c>
      <c r="L97" s="13"/>
      <c r="M97" s="13"/>
      <c r="N97" s="13"/>
    </row>
    <row r="98" spans="1:14" ht="14.25" customHeight="1" x14ac:dyDescent="0.55000000000000004">
      <c r="A98" s="13" t="s">
        <v>63</v>
      </c>
      <c r="B98" s="13">
        <v>-70.830299999999994</v>
      </c>
      <c r="C98" s="13">
        <v>40.270000000000003</v>
      </c>
      <c r="D98" s="13">
        <v>76</v>
      </c>
      <c r="E98" s="13">
        <v>13</v>
      </c>
      <c r="F98" s="13">
        <v>20.076000000000001</v>
      </c>
      <c r="G98" s="13">
        <v>19.920999999999999</v>
      </c>
      <c r="H98" s="13">
        <v>12.534000000000001</v>
      </c>
      <c r="I98" s="13">
        <v>33.058700000000002</v>
      </c>
      <c r="J98" s="29">
        <v>16.329233922623622</v>
      </c>
      <c r="K98" s="29">
        <v>1.5580625975414566</v>
      </c>
      <c r="L98" s="13"/>
      <c r="M98" s="13"/>
      <c r="N98" s="13"/>
    </row>
    <row r="99" spans="1:14" ht="14.25" customHeight="1" x14ac:dyDescent="0.55000000000000004">
      <c r="A99" s="13" t="s">
        <v>63</v>
      </c>
      <c r="B99" s="13">
        <v>-70.830299999999994</v>
      </c>
      <c r="C99" s="13">
        <v>40.270000000000003</v>
      </c>
      <c r="D99" s="13">
        <v>76</v>
      </c>
      <c r="E99" s="13">
        <v>11</v>
      </c>
      <c r="F99" s="13">
        <v>26.864999999999998</v>
      </c>
      <c r="G99" s="13">
        <v>26.655999999999999</v>
      </c>
      <c r="H99" s="13">
        <v>9.5098000000000003</v>
      </c>
      <c r="I99" s="13">
        <v>32.797199999999997</v>
      </c>
      <c r="J99" s="29">
        <v>34.007942608250062</v>
      </c>
      <c r="K99" s="29">
        <v>0.47104218065207037</v>
      </c>
      <c r="L99" s="13"/>
      <c r="M99" s="13"/>
      <c r="N99" s="13"/>
    </row>
    <row r="100" spans="1:14" ht="14.25" customHeight="1" x14ac:dyDescent="0.55000000000000004">
      <c r="A100" s="13" t="s">
        <v>63</v>
      </c>
      <c r="B100" s="13">
        <v>-70.830299999999994</v>
      </c>
      <c r="C100" s="13">
        <v>40.270000000000003</v>
      </c>
      <c r="D100" s="13">
        <v>76</v>
      </c>
      <c r="E100" s="13">
        <v>9</v>
      </c>
      <c r="F100" s="16">
        <v>40.091000000000001</v>
      </c>
      <c r="G100" s="16">
        <v>39.779000000000003</v>
      </c>
      <c r="H100" s="16">
        <v>7.3936000000000002</v>
      </c>
      <c r="I100" s="16">
        <v>32.766199999999998</v>
      </c>
      <c r="J100" s="29">
        <v>269.10914681014606</v>
      </c>
      <c r="K100" s="29">
        <v>6.9569306680920642</v>
      </c>
      <c r="L100" s="13"/>
      <c r="M100" s="13"/>
      <c r="N100" s="13"/>
    </row>
    <row r="101" spans="1:14" ht="14.25" customHeight="1" x14ac:dyDescent="0.55000000000000004">
      <c r="A101" s="13" t="s">
        <v>63</v>
      </c>
      <c r="B101" s="13">
        <v>-70.830299999999994</v>
      </c>
      <c r="C101" s="13">
        <v>40.270000000000003</v>
      </c>
      <c r="D101" s="13">
        <v>76</v>
      </c>
      <c r="E101" s="13">
        <v>7</v>
      </c>
      <c r="F101" s="13">
        <v>60.216999999999999</v>
      </c>
      <c r="G101" s="13">
        <v>59.746000000000002</v>
      </c>
      <c r="H101" s="13">
        <v>10.1952</v>
      </c>
      <c r="I101" s="13">
        <v>33.559699999999999</v>
      </c>
      <c r="J101" s="29">
        <v>7.2977197027927243</v>
      </c>
      <c r="K101" s="29">
        <v>0.70656327097810301</v>
      </c>
      <c r="L101" s="13"/>
      <c r="M101" s="13"/>
      <c r="N101" s="13"/>
    </row>
    <row r="102" spans="1:14" ht="14.25" customHeight="1" x14ac:dyDescent="0.55000000000000004">
      <c r="A102" s="13" t="s">
        <v>63</v>
      </c>
      <c r="B102" s="13">
        <v>-70.830299999999994</v>
      </c>
      <c r="C102" s="13">
        <v>40.270000000000003</v>
      </c>
      <c r="D102" s="13">
        <v>76</v>
      </c>
      <c r="E102" s="13">
        <v>5</v>
      </c>
      <c r="F102" s="13">
        <v>81.111999999999995</v>
      </c>
      <c r="G102" s="13">
        <v>80.472999999999999</v>
      </c>
      <c r="H102" s="13">
        <v>10.950100000000001</v>
      </c>
      <c r="I102" s="13">
        <v>34.096400000000003</v>
      </c>
      <c r="J102" s="29">
        <v>4.8893159108378175</v>
      </c>
      <c r="K102" s="29">
        <v>0.23552109032603458</v>
      </c>
      <c r="L102" s="13"/>
      <c r="M102" s="13"/>
      <c r="N102" s="13"/>
    </row>
    <row r="103" spans="1:14" ht="14.25" customHeight="1" x14ac:dyDescent="0.55000000000000004">
      <c r="A103" s="13" t="s">
        <v>63</v>
      </c>
      <c r="B103" s="13">
        <v>-70.830299999999994</v>
      </c>
      <c r="C103" s="13">
        <v>40.270000000000003</v>
      </c>
      <c r="D103" s="13">
        <v>76</v>
      </c>
      <c r="E103" s="13">
        <v>3</v>
      </c>
      <c r="F103" s="13">
        <v>101.065</v>
      </c>
      <c r="G103" s="13">
        <v>100.26300000000001</v>
      </c>
      <c r="H103" s="13">
        <v>11.741899999999999</v>
      </c>
      <c r="I103" s="13">
        <v>34.700600000000001</v>
      </c>
      <c r="J103" s="29">
        <v>5.0814757878554957</v>
      </c>
      <c r="K103" s="29">
        <v>3.6234013896313248E-2</v>
      </c>
      <c r="L103" s="13"/>
      <c r="M103" s="13"/>
      <c r="N103" s="13"/>
    </row>
    <row r="104" spans="1:14" ht="14.25" customHeight="1" x14ac:dyDescent="0.55000000000000004">
      <c r="A104" s="16" t="s">
        <v>63</v>
      </c>
      <c r="B104" s="16">
        <v>-70.830299999999994</v>
      </c>
      <c r="C104" s="16">
        <v>40.270000000000003</v>
      </c>
      <c r="D104" s="16">
        <v>76</v>
      </c>
      <c r="E104" s="16">
        <v>1</v>
      </c>
      <c r="F104" s="13">
        <v>107.586</v>
      </c>
      <c r="G104" s="13">
        <v>106.732</v>
      </c>
      <c r="H104" s="13">
        <v>12.5825</v>
      </c>
      <c r="I104" s="13">
        <v>35.214300000000001</v>
      </c>
      <c r="J104" s="35">
        <v>4.8765052523699719</v>
      </c>
      <c r="K104" s="35">
        <v>0.10870204168893913</v>
      </c>
      <c r="L104" s="16"/>
      <c r="M104" s="16"/>
      <c r="N104" s="16"/>
    </row>
    <row r="105" spans="1:14" ht="14.25" customHeight="1" x14ac:dyDescent="0.55000000000000004">
      <c r="A105" s="21" t="s">
        <v>61</v>
      </c>
      <c r="B105" s="21">
        <v>-70.8279</v>
      </c>
      <c r="C105" s="21">
        <v>40.3994</v>
      </c>
      <c r="D105" s="21">
        <v>79</v>
      </c>
      <c r="E105" s="21">
        <v>24</v>
      </c>
      <c r="F105" s="13">
        <v>2.0499999999999998</v>
      </c>
      <c r="G105" s="13">
        <v>2.0339999999999998</v>
      </c>
      <c r="H105" s="13">
        <v>20.4404</v>
      </c>
      <c r="I105" s="13">
        <v>31.856300000000001</v>
      </c>
      <c r="J105" s="38">
        <v>13.792723545990265</v>
      </c>
      <c r="K105" s="38" t="s">
        <v>98</v>
      </c>
      <c r="L105" s="21"/>
      <c r="M105" s="21"/>
      <c r="N105" s="21"/>
    </row>
    <row r="106" spans="1:14" ht="14.25" customHeight="1" x14ac:dyDescent="0.55000000000000004">
      <c r="A106" s="13" t="s">
        <v>61</v>
      </c>
      <c r="B106" s="13">
        <v>-70.8279</v>
      </c>
      <c r="C106" s="13">
        <v>40.3994</v>
      </c>
      <c r="D106" s="13">
        <v>79</v>
      </c>
      <c r="E106" s="13">
        <v>20</v>
      </c>
      <c r="F106" s="13">
        <v>5.2359999999999998</v>
      </c>
      <c r="G106" s="13">
        <v>5.1959999999999997</v>
      </c>
      <c r="H106" s="13">
        <v>19.995000000000001</v>
      </c>
      <c r="I106" s="13">
        <v>31.871500000000001</v>
      </c>
      <c r="J106" s="29">
        <v>19.813733025877532</v>
      </c>
      <c r="K106" s="29">
        <v>1.8117006948156462</v>
      </c>
      <c r="L106" s="13"/>
      <c r="M106" s="13"/>
      <c r="N106" s="13"/>
    </row>
    <row r="107" spans="1:14" ht="14.25" customHeight="1" x14ac:dyDescent="0.55000000000000004">
      <c r="A107" s="13" t="s">
        <v>61</v>
      </c>
      <c r="B107" s="13">
        <v>-70.8279</v>
      </c>
      <c r="C107" s="13">
        <v>40.3994</v>
      </c>
      <c r="D107" s="13">
        <v>79</v>
      </c>
      <c r="E107" s="13">
        <v>17</v>
      </c>
      <c r="F107" s="13">
        <v>9.1440000000000001</v>
      </c>
      <c r="G107" s="13">
        <v>9.0739999999999998</v>
      </c>
      <c r="H107" s="13">
        <v>15.2318</v>
      </c>
      <c r="I107" s="13">
        <v>32.203099999999999</v>
      </c>
      <c r="J107" s="29">
        <v>18.417371252882397</v>
      </c>
      <c r="K107" s="29">
        <v>3.8951564938536585</v>
      </c>
      <c r="L107" s="13"/>
      <c r="M107" s="13"/>
      <c r="N107" s="13"/>
    </row>
    <row r="108" spans="1:14" ht="14.25" customHeight="1" x14ac:dyDescent="0.55000000000000004">
      <c r="A108" s="13" t="s">
        <v>61</v>
      </c>
      <c r="B108" s="13">
        <v>-70.8279</v>
      </c>
      <c r="C108" s="13">
        <v>40.3994</v>
      </c>
      <c r="D108" s="13">
        <v>79</v>
      </c>
      <c r="E108" s="13">
        <v>15</v>
      </c>
      <c r="F108" s="13">
        <v>11.871</v>
      </c>
      <c r="G108" s="13">
        <v>11.78</v>
      </c>
      <c r="H108" s="13">
        <v>13.8088</v>
      </c>
      <c r="I108" s="13">
        <v>32.302500000000002</v>
      </c>
      <c r="J108" s="29">
        <v>24.194978221880604</v>
      </c>
      <c r="K108" s="29">
        <v>1.84793470871196</v>
      </c>
      <c r="L108" s="13"/>
      <c r="M108" s="13"/>
      <c r="N108" s="13"/>
    </row>
    <row r="109" spans="1:14" ht="14.25" customHeight="1" x14ac:dyDescent="0.55000000000000004">
      <c r="A109" s="13" t="s">
        <v>61</v>
      </c>
      <c r="B109" s="13">
        <v>-70.8279</v>
      </c>
      <c r="C109" s="13">
        <v>40.3994</v>
      </c>
      <c r="D109" s="13">
        <v>79</v>
      </c>
      <c r="E109" s="13">
        <v>13</v>
      </c>
      <c r="F109" s="13">
        <v>19.881</v>
      </c>
      <c r="G109" s="13">
        <v>19.725999999999999</v>
      </c>
      <c r="H109" s="13">
        <v>9.2896000000000001</v>
      </c>
      <c r="I109" s="13">
        <v>32.509900000000002</v>
      </c>
      <c r="J109" s="29">
        <v>166.4957724827056</v>
      </c>
      <c r="K109" s="29">
        <v>2.3914449171566559</v>
      </c>
      <c r="L109" s="13"/>
      <c r="M109" s="13"/>
      <c r="N109" s="13"/>
    </row>
    <row r="110" spans="1:14" ht="14.25" customHeight="1" x14ac:dyDescent="0.55000000000000004">
      <c r="A110" s="13" t="s">
        <v>61</v>
      </c>
      <c r="B110" s="13">
        <v>-70.8279</v>
      </c>
      <c r="C110" s="13">
        <v>40.3994</v>
      </c>
      <c r="D110" s="13">
        <v>79</v>
      </c>
      <c r="E110" s="13">
        <v>7</v>
      </c>
      <c r="F110" s="13">
        <v>29.995000000000001</v>
      </c>
      <c r="G110" s="13">
        <v>29.762</v>
      </c>
      <c r="H110" s="13">
        <v>7.6219999999999999</v>
      </c>
      <c r="I110" s="13">
        <v>32.686399999999999</v>
      </c>
      <c r="J110" s="29">
        <v>786.22418652318731</v>
      </c>
      <c r="K110" s="29">
        <v>2.4639129449493038</v>
      </c>
      <c r="L110" s="13"/>
      <c r="M110" s="13"/>
      <c r="N110" s="13"/>
    </row>
    <row r="111" spans="1:14" ht="14.25" customHeight="1" x14ac:dyDescent="0.55000000000000004">
      <c r="A111" s="13" t="s">
        <v>61</v>
      </c>
      <c r="B111" s="13">
        <v>-70.8279</v>
      </c>
      <c r="C111" s="13">
        <v>40.3994</v>
      </c>
      <c r="D111" s="13">
        <v>79</v>
      </c>
      <c r="E111" s="13">
        <v>5</v>
      </c>
      <c r="F111" s="13">
        <v>44.69</v>
      </c>
      <c r="G111" s="13">
        <v>44.34</v>
      </c>
      <c r="H111" s="13">
        <v>7.5067000000000004</v>
      </c>
      <c r="I111" s="13">
        <v>32.769199999999998</v>
      </c>
      <c r="J111" s="29">
        <v>857.31053036126059</v>
      </c>
      <c r="K111" s="29">
        <v>7.2649197862107071</v>
      </c>
      <c r="L111" s="13"/>
      <c r="M111" s="13"/>
      <c r="N111" s="13"/>
    </row>
    <row r="112" spans="1:14" ht="14.25" customHeight="1" x14ac:dyDescent="0.55000000000000004">
      <c r="A112" s="13" t="s">
        <v>61</v>
      </c>
      <c r="B112" s="13">
        <v>-70.8279</v>
      </c>
      <c r="C112" s="13">
        <v>40.3994</v>
      </c>
      <c r="D112" s="13">
        <v>79</v>
      </c>
      <c r="E112" s="13">
        <v>3</v>
      </c>
      <c r="F112" s="13">
        <v>60.472999999999999</v>
      </c>
      <c r="G112" s="13">
        <v>59.999000000000002</v>
      </c>
      <c r="H112" s="13">
        <v>7.3742000000000001</v>
      </c>
      <c r="I112" s="13">
        <v>32.847700000000003</v>
      </c>
      <c r="J112" s="29">
        <v>143.55188316679477</v>
      </c>
      <c r="K112" s="29">
        <v>4.8734748690540917</v>
      </c>
      <c r="L112" s="13"/>
      <c r="M112" s="13"/>
      <c r="N112" s="13"/>
    </row>
    <row r="113" spans="1:14" ht="14.25" customHeight="1" x14ac:dyDescent="0.55000000000000004">
      <c r="A113" s="16" t="s">
        <v>61</v>
      </c>
      <c r="B113" s="16">
        <v>-70.8279</v>
      </c>
      <c r="C113" s="16">
        <v>40.3994</v>
      </c>
      <c r="D113" s="16">
        <v>79</v>
      </c>
      <c r="E113" s="16">
        <v>1</v>
      </c>
      <c r="F113" s="13">
        <v>79.503</v>
      </c>
      <c r="G113" s="13">
        <v>78.876000000000005</v>
      </c>
      <c r="H113" s="13">
        <v>7.5430999999999999</v>
      </c>
      <c r="I113" s="13">
        <v>33.003399999999999</v>
      </c>
      <c r="J113" s="35">
        <v>11.576479631053036</v>
      </c>
      <c r="K113" s="35">
        <v>9.0585034740782194E-2</v>
      </c>
      <c r="L113" s="16"/>
      <c r="M113" s="16"/>
      <c r="N113" s="16"/>
    </row>
    <row r="114" spans="1:14" ht="14.25" customHeight="1" x14ac:dyDescent="0.55000000000000004">
      <c r="A114" s="12" t="s">
        <v>60</v>
      </c>
      <c r="B114" s="12">
        <v>-70.828699999999998</v>
      </c>
      <c r="C114" s="12">
        <v>40.464799999999997</v>
      </c>
      <c r="D114" s="12">
        <v>80</v>
      </c>
      <c r="E114" s="12">
        <v>23</v>
      </c>
      <c r="F114" s="16">
        <v>2.573</v>
      </c>
      <c r="G114" s="16">
        <v>2.5529999999999999</v>
      </c>
      <c r="H114" s="16">
        <v>18.313400000000001</v>
      </c>
      <c r="I114" s="16">
        <v>32.070900000000002</v>
      </c>
      <c r="J114" s="34" t="s">
        <v>98</v>
      </c>
      <c r="K114" s="36" t="s">
        <v>98</v>
      </c>
    </row>
    <row r="115" spans="1:14" ht="14.25" customHeight="1" x14ac:dyDescent="0.55000000000000004">
      <c r="A115" s="12" t="s">
        <v>60</v>
      </c>
      <c r="B115" s="12">
        <v>-70.828699999999998</v>
      </c>
      <c r="C115" s="12">
        <v>40.464799999999997</v>
      </c>
      <c r="D115" s="12">
        <v>80</v>
      </c>
      <c r="E115" s="12">
        <v>17</v>
      </c>
      <c r="F115" s="13">
        <v>4.1500000000000004</v>
      </c>
      <c r="G115" s="13">
        <v>4.1180000000000003</v>
      </c>
      <c r="H115" s="13">
        <v>18.231999999999999</v>
      </c>
      <c r="I115" s="13">
        <v>32.072600000000001</v>
      </c>
      <c r="J115" s="34">
        <v>17.764027671022291</v>
      </c>
      <c r="K115" s="34">
        <v>4.2031456119723094</v>
      </c>
    </row>
    <row r="116" spans="1:14" ht="14.25" customHeight="1" x14ac:dyDescent="0.55000000000000004">
      <c r="A116" s="12" t="s">
        <v>60</v>
      </c>
      <c r="B116" s="12">
        <v>-70.828699999999998</v>
      </c>
      <c r="C116" s="12">
        <v>40.464799999999997</v>
      </c>
      <c r="D116" s="12">
        <v>80</v>
      </c>
      <c r="E116" s="12">
        <v>15</v>
      </c>
      <c r="F116" s="13">
        <v>8.7550000000000008</v>
      </c>
      <c r="G116" s="13">
        <v>8.6880000000000006</v>
      </c>
      <c r="H116" s="13">
        <v>15.228199999999999</v>
      </c>
      <c r="I116" s="13">
        <v>32.223100000000002</v>
      </c>
      <c r="J116" s="34">
        <v>18.865744299256981</v>
      </c>
      <c r="K116" s="34">
        <v>4.7828898343133135</v>
      </c>
    </row>
    <row r="117" spans="1:14" ht="14.25" customHeight="1" x14ac:dyDescent="0.55000000000000004">
      <c r="A117" s="12" t="s">
        <v>60</v>
      </c>
      <c r="B117" s="12">
        <v>-70.828699999999998</v>
      </c>
      <c r="C117" s="12">
        <v>40.464799999999997</v>
      </c>
      <c r="D117" s="12">
        <v>80</v>
      </c>
      <c r="E117" s="12">
        <v>13</v>
      </c>
      <c r="F117" s="13">
        <v>12.276999999999999</v>
      </c>
      <c r="G117" s="13">
        <v>12.182</v>
      </c>
      <c r="H117" s="13">
        <v>12.7742</v>
      </c>
      <c r="I117" s="13">
        <v>32.321300000000001</v>
      </c>
      <c r="J117" s="34">
        <v>80.882141942095814</v>
      </c>
      <c r="K117" s="34">
        <v>1.7935836878674918</v>
      </c>
    </row>
    <row r="118" spans="1:14" ht="14.25" customHeight="1" x14ac:dyDescent="0.55000000000000004">
      <c r="A118" s="12" t="s">
        <v>60</v>
      </c>
      <c r="B118" s="12">
        <v>-70.828699999999998</v>
      </c>
      <c r="C118" s="12">
        <v>40.464799999999997</v>
      </c>
      <c r="D118" s="12">
        <v>80</v>
      </c>
      <c r="E118" s="12">
        <v>10</v>
      </c>
      <c r="F118" s="13">
        <v>19.016999999999999</v>
      </c>
      <c r="G118" s="13">
        <v>18.869</v>
      </c>
      <c r="H118" s="13">
        <v>8.8619000000000003</v>
      </c>
      <c r="I118" s="13">
        <v>32.5</v>
      </c>
      <c r="J118" s="34">
        <v>581.49705354855246</v>
      </c>
      <c r="K118" s="34">
        <v>4.5473687439872359</v>
      </c>
    </row>
    <row r="119" spans="1:14" ht="14.25" customHeight="1" x14ac:dyDescent="0.55000000000000004">
      <c r="A119" s="12" t="s">
        <v>60</v>
      </c>
      <c r="B119" s="12">
        <v>-70.828699999999998</v>
      </c>
      <c r="C119" s="12">
        <v>40.464799999999997</v>
      </c>
      <c r="D119" s="12">
        <v>80</v>
      </c>
      <c r="E119" s="12">
        <v>8</v>
      </c>
      <c r="F119" s="13">
        <v>29.398</v>
      </c>
      <c r="G119" s="13">
        <v>29.169</v>
      </c>
      <c r="H119" s="13">
        <v>8.1651000000000007</v>
      </c>
      <c r="I119" s="13">
        <v>32.523699999999998</v>
      </c>
      <c r="J119" s="34">
        <v>1544.1796054317192</v>
      </c>
      <c r="K119" s="34">
        <v>29.277083228220892</v>
      </c>
    </row>
    <row r="120" spans="1:14" ht="14.25" customHeight="1" x14ac:dyDescent="0.55000000000000004">
      <c r="A120" s="12" t="s">
        <v>60</v>
      </c>
      <c r="B120" s="12">
        <v>-70.828699999999998</v>
      </c>
      <c r="C120" s="12">
        <v>40.464799999999997</v>
      </c>
      <c r="D120" s="12">
        <v>80</v>
      </c>
      <c r="E120" s="12">
        <v>5</v>
      </c>
      <c r="F120" s="13">
        <v>43.575000000000003</v>
      </c>
      <c r="G120" s="13">
        <v>43.234000000000002</v>
      </c>
      <c r="H120" s="13">
        <v>7.6920000000000002</v>
      </c>
      <c r="I120" s="13">
        <v>32.632899999999999</v>
      </c>
      <c r="J120" s="34">
        <v>1588.914424801435</v>
      </c>
      <c r="K120" s="34">
        <v>7.029398695884792</v>
      </c>
    </row>
    <row r="121" spans="1:14" ht="14.25" customHeight="1" x14ac:dyDescent="0.55000000000000004">
      <c r="A121" s="12" t="s">
        <v>60</v>
      </c>
      <c r="B121" s="12">
        <v>-70.828699999999998</v>
      </c>
      <c r="C121" s="12">
        <v>40.464799999999997</v>
      </c>
      <c r="D121" s="12">
        <v>80</v>
      </c>
      <c r="E121" s="12">
        <v>3</v>
      </c>
      <c r="F121" s="13">
        <v>60.241</v>
      </c>
      <c r="G121" s="13">
        <v>59.768999999999998</v>
      </c>
      <c r="H121" s="13">
        <v>7.3479000000000001</v>
      </c>
      <c r="I121" s="13">
        <v>32.723500000000001</v>
      </c>
      <c r="J121" s="34">
        <v>1128.0637970791699</v>
      </c>
      <c r="K121" s="34">
        <v>49.459428968467151</v>
      </c>
    </row>
    <row r="122" spans="1:14" ht="14.25" customHeight="1" x14ac:dyDescent="0.55000000000000004">
      <c r="A122" s="16" t="s">
        <v>60</v>
      </c>
      <c r="B122" s="16">
        <v>-70.828699999999998</v>
      </c>
      <c r="C122" s="16">
        <v>40.464799999999997</v>
      </c>
      <c r="D122" s="16">
        <v>80</v>
      </c>
      <c r="E122" s="16">
        <v>1</v>
      </c>
      <c r="F122" s="13">
        <v>70.278000000000006</v>
      </c>
      <c r="G122" s="13">
        <v>69.724999999999994</v>
      </c>
      <c r="H122" s="13">
        <v>7.2840999999999996</v>
      </c>
      <c r="I122" s="13">
        <v>32.757199999999997</v>
      </c>
      <c r="J122" s="35">
        <v>991.27158595951835</v>
      </c>
      <c r="K122" s="35">
        <v>14.421137530732542</v>
      </c>
      <c r="L122" s="16"/>
      <c r="M122" s="16"/>
      <c r="N122" s="16"/>
    </row>
    <row r="123" spans="1:14" ht="14.25" customHeight="1" x14ac:dyDescent="0.55000000000000004">
      <c r="F123" s="13"/>
      <c r="G123" s="13"/>
      <c r="H123" s="13"/>
      <c r="I123" s="13"/>
    </row>
    <row r="124" spans="1:14" ht="14.25" customHeight="1" x14ac:dyDescent="0.45"/>
    <row r="125" spans="1:14" ht="14.25" customHeight="1" x14ac:dyDescent="0.45"/>
    <row r="126" spans="1:14" ht="14.25" customHeight="1" x14ac:dyDescent="0.45"/>
    <row r="127" spans="1:14" ht="14.25" customHeight="1" x14ac:dyDescent="0.45"/>
    <row r="128" spans="1:14" ht="14.25" customHeight="1" x14ac:dyDescent="0.55000000000000004">
      <c r="F128" s="16"/>
      <c r="G128" s="16"/>
      <c r="H128" s="16"/>
      <c r="I128" s="16"/>
    </row>
    <row r="129" spans="6:9" ht="14.25" customHeight="1" x14ac:dyDescent="0.55000000000000004">
      <c r="F129" s="13"/>
      <c r="G129" s="13"/>
      <c r="H129" s="13"/>
      <c r="I129" s="13"/>
    </row>
    <row r="130" spans="6:9" ht="14.25" customHeight="1" x14ac:dyDescent="0.55000000000000004">
      <c r="F130" s="13"/>
      <c r="G130" s="13"/>
      <c r="H130" s="13"/>
      <c r="I130" s="13"/>
    </row>
    <row r="131" spans="6:9" ht="14.25" customHeight="1" x14ac:dyDescent="0.55000000000000004">
      <c r="F131" s="13"/>
      <c r="G131" s="13"/>
      <c r="H131" s="13"/>
      <c r="I131" s="13"/>
    </row>
    <row r="132" spans="6:9" ht="14.25" customHeight="1" x14ac:dyDescent="0.55000000000000004">
      <c r="F132" s="13"/>
      <c r="G132" s="13"/>
      <c r="H132" s="13"/>
      <c r="I132" s="13"/>
    </row>
    <row r="133" spans="6:9" ht="14.25" customHeight="1" x14ac:dyDescent="0.55000000000000004">
      <c r="F133" s="13"/>
      <c r="G133" s="13"/>
      <c r="H133" s="13"/>
      <c r="I133" s="13"/>
    </row>
    <row r="134" spans="6:9" ht="14.25" customHeight="1" x14ac:dyDescent="0.55000000000000004">
      <c r="F134" s="13"/>
      <c r="G134" s="13"/>
      <c r="H134" s="13"/>
      <c r="I134" s="13"/>
    </row>
    <row r="135" spans="6:9" ht="14.25" customHeight="1" x14ac:dyDescent="0.55000000000000004">
      <c r="F135" s="13"/>
      <c r="G135" s="13"/>
      <c r="H135" s="13"/>
      <c r="I135" s="13"/>
    </row>
    <row r="136" spans="6:9" ht="14.25" customHeight="1" x14ac:dyDescent="0.55000000000000004">
      <c r="F136" s="13"/>
      <c r="G136" s="13"/>
      <c r="H136" s="13"/>
      <c r="I136" s="13"/>
    </row>
    <row r="137" spans="6:9" ht="14.25" customHeight="1" x14ac:dyDescent="0.55000000000000004">
      <c r="F137" s="13"/>
      <c r="G137" s="13"/>
      <c r="H137" s="13"/>
      <c r="I137" s="13"/>
    </row>
    <row r="138" spans="6:9" ht="14.25" customHeight="1" x14ac:dyDescent="0.55000000000000004">
      <c r="F138" s="13"/>
      <c r="G138" s="13"/>
      <c r="H138" s="13"/>
      <c r="I138" s="13"/>
    </row>
    <row r="139" spans="6:9" ht="14.25" customHeight="1" x14ac:dyDescent="0.55000000000000004">
      <c r="F139" s="13"/>
      <c r="G139" s="13"/>
      <c r="H139" s="13"/>
      <c r="I139" s="13"/>
    </row>
    <row r="140" spans="6:9" ht="14.25" customHeight="1" x14ac:dyDescent="0.55000000000000004">
      <c r="F140" s="13"/>
      <c r="G140" s="13"/>
      <c r="H140" s="13"/>
      <c r="I140" s="13"/>
    </row>
    <row r="141" spans="6:9" ht="14.25" customHeight="1" x14ac:dyDescent="0.55000000000000004">
      <c r="F141" s="16"/>
      <c r="G141" s="16"/>
      <c r="H141" s="16"/>
      <c r="I141" s="16"/>
    </row>
    <row r="142" spans="6:9" ht="14.25" customHeight="1" x14ac:dyDescent="0.55000000000000004">
      <c r="F142" s="13"/>
      <c r="G142" s="13"/>
      <c r="H142" s="13"/>
      <c r="I142" s="13"/>
    </row>
    <row r="143" spans="6:9" ht="14.25" customHeight="1" x14ac:dyDescent="0.55000000000000004">
      <c r="F143" s="13"/>
      <c r="G143" s="13"/>
      <c r="H143" s="13"/>
      <c r="I143" s="13"/>
    </row>
    <row r="144" spans="6:9" ht="14.25" customHeight="1" x14ac:dyDescent="0.55000000000000004">
      <c r="F144" s="13"/>
      <c r="G144" s="13"/>
      <c r="H144" s="13"/>
      <c r="I144" s="13"/>
    </row>
    <row r="145" spans="6:9" ht="14.25" customHeight="1" x14ac:dyDescent="0.55000000000000004">
      <c r="F145" s="13"/>
      <c r="G145" s="13"/>
      <c r="H145" s="13"/>
      <c r="I145" s="13"/>
    </row>
    <row r="146" spans="6:9" ht="14.25" customHeight="1" x14ac:dyDescent="0.55000000000000004">
      <c r="F146" s="13"/>
      <c r="G146" s="13"/>
      <c r="H146" s="13"/>
      <c r="I146" s="13"/>
    </row>
    <row r="147" spans="6:9" ht="14.25" customHeight="1" x14ac:dyDescent="0.55000000000000004">
      <c r="F147" s="13"/>
      <c r="G147" s="13"/>
      <c r="H147" s="13"/>
      <c r="I147" s="13"/>
    </row>
    <row r="148" spans="6:9" ht="14.25" customHeight="1" x14ac:dyDescent="0.55000000000000004">
      <c r="F148" s="13"/>
      <c r="G148" s="13"/>
      <c r="H148" s="13"/>
      <c r="I148" s="13"/>
    </row>
    <row r="149" spans="6:9" ht="14.25" customHeight="1" x14ac:dyDescent="0.55000000000000004">
      <c r="F149" s="13"/>
      <c r="G149" s="13"/>
      <c r="H149" s="13"/>
      <c r="I149" s="13"/>
    </row>
    <row r="150" spans="6:9" ht="14.25" customHeight="1" x14ac:dyDescent="0.55000000000000004">
      <c r="F150" s="13"/>
      <c r="G150" s="13"/>
      <c r="H150" s="13"/>
      <c r="I150" s="13"/>
    </row>
    <row r="151" spans="6:9" ht="14.25" customHeight="1" x14ac:dyDescent="0.55000000000000004">
      <c r="F151" s="13"/>
      <c r="G151" s="13"/>
      <c r="H151" s="13"/>
      <c r="I151" s="13"/>
    </row>
    <row r="152" spans="6:9" ht="14.25" customHeight="1" x14ac:dyDescent="0.55000000000000004">
      <c r="F152" s="13"/>
      <c r="G152" s="13"/>
      <c r="H152" s="13"/>
      <c r="I152" s="13"/>
    </row>
    <row r="153" spans="6:9" ht="14.25" customHeight="1" x14ac:dyDescent="0.55000000000000004">
      <c r="F153" s="13"/>
      <c r="G153" s="13"/>
      <c r="H153" s="13"/>
      <c r="I153" s="13"/>
    </row>
    <row r="154" spans="6:9" ht="14.25" customHeight="1" x14ac:dyDescent="0.55000000000000004">
      <c r="F154" s="16"/>
      <c r="G154" s="16"/>
      <c r="H154" s="16"/>
      <c r="I154" s="16"/>
    </row>
    <row r="155" spans="6:9" ht="14.25" customHeight="1" x14ac:dyDescent="0.45"/>
    <row r="156" spans="6:9" ht="14.25" customHeight="1" x14ac:dyDescent="0.45"/>
    <row r="157" spans="6:9" ht="14.25" customHeight="1" x14ac:dyDescent="0.45"/>
    <row r="158" spans="6:9" ht="14.25" customHeight="1" x14ac:dyDescent="0.45"/>
    <row r="159" spans="6:9" ht="14.25" customHeight="1" x14ac:dyDescent="0.45"/>
    <row r="160" spans="6:9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01"/>
  <sheetViews>
    <sheetView workbookViewId="0">
      <pane ySplit="1" topLeftCell="A2" activePane="bottomLeft" state="frozen"/>
      <selection pane="bottomLeft" activeCell="J2" sqref="J2:K2"/>
    </sheetView>
  </sheetViews>
  <sheetFormatPr defaultColWidth="12.6171875" defaultRowHeight="15" customHeight="1" x14ac:dyDescent="0.45"/>
  <cols>
    <col min="1" max="1" width="7.6171875" customWidth="1"/>
    <col min="2" max="2" width="10.42578125" customWidth="1"/>
    <col min="3" max="9" width="7.6171875" customWidth="1"/>
    <col min="10" max="10" width="10.94921875" customWidth="1"/>
    <col min="11" max="14" width="7.6171875" customWidth="1"/>
  </cols>
  <sheetData>
    <row r="1" spans="1:14" ht="25.5" customHeight="1" x14ac:dyDescent="0.55000000000000004">
      <c r="A1" s="14" t="s">
        <v>27</v>
      </c>
      <c r="B1" s="22" t="s">
        <v>51</v>
      </c>
      <c r="C1" s="22" t="s">
        <v>30</v>
      </c>
      <c r="D1" s="23" t="s">
        <v>52</v>
      </c>
      <c r="E1" s="22" t="s">
        <v>53</v>
      </c>
      <c r="F1" s="23" t="s">
        <v>54</v>
      </c>
      <c r="G1" s="23" t="s">
        <v>55</v>
      </c>
      <c r="H1" s="23" t="s">
        <v>56</v>
      </c>
      <c r="I1" s="23" t="s">
        <v>57</v>
      </c>
      <c r="J1" s="41" t="s">
        <v>95</v>
      </c>
      <c r="K1" s="41" t="s">
        <v>74</v>
      </c>
    </row>
    <row r="2" spans="1:14" ht="14.25" customHeight="1" x14ac:dyDescent="0.55000000000000004">
      <c r="A2" s="24"/>
      <c r="B2" s="25"/>
      <c r="C2" s="25"/>
      <c r="D2" s="26"/>
      <c r="E2" s="25"/>
      <c r="F2" s="26" t="s">
        <v>58</v>
      </c>
      <c r="G2" s="26" t="s">
        <v>37</v>
      </c>
      <c r="H2" s="26" t="s">
        <v>59</v>
      </c>
      <c r="I2" s="26"/>
      <c r="J2" s="43" t="s">
        <v>100</v>
      </c>
      <c r="K2" s="43" t="s">
        <v>100</v>
      </c>
    </row>
    <row r="3" spans="1:14" ht="14.25" customHeight="1" x14ac:dyDescent="0.55000000000000004">
      <c r="A3" s="13" t="s">
        <v>87</v>
      </c>
      <c r="B3" s="13">
        <v>-70.001499999999993</v>
      </c>
      <c r="C3" s="13">
        <v>39.124000000000002</v>
      </c>
      <c r="D3" s="13">
        <v>100</v>
      </c>
      <c r="E3" s="13">
        <v>24</v>
      </c>
      <c r="F3" s="12">
        <v>2.1789999999999998</v>
      </c>
      <c r="G3" s="12">
        <v>2.1619999999999999</v>
      </c>
      <c r="H3" s="12">
        <v>25.823599999999999</v>
      </c>
      <c r="I3" s="12">
        <v>35.709299999999999</v>
      </c>
      <c r="J3" s="29">
        <v>18.391341381032102</v>
      </c>
      <c r="K3" s="29">
        <v>5.295979945445116</v>
      </c>
      <c r="L3" s="13"/>
      <c r="M3" s="13"/>
      <c r="N3" s="13"/>
    </row>
    <row r="4" spans="1:14" ht="14.25" customHeight="1" x14ac:dyDescent="0.55000000000000004">
      <c r="A4" s="13" t="s">
        <v>87</v>
      </c>
      <c r="B4" s="13">
        <v>-70.001499999999993</v>
      </c>
      <c r="C4" s="13">
        <v>39.124000000000002</v>
      </c>
      <c r="D4" s="13">
        <v>100</v>
      </c>
      <c r="E4" s="13">
        <v>20</v>
      </c>
      <c r="F4" s="12">
        <v>8.3119999999999994</v>
      </c>
      <c r="G4" s="12">
        <v>8.2490000000000006</v>
      </c>
      <c r="H4" s="12">
        <v>25.8233</v>
      </c>
      <c r="I4" s="12">
        <v>35.707900000000002</v>
      </c>
      <c r="J4" s="29">
        <v>19.68367257027051</v>
      </c>
      <c r="K4" s="29">
        <v>0.35306532969634102</v>
      </c>
      <c r="L4" s="13"/>
      <c r="M4" s="13"/>
      <c r="N4" s="13"/>
    </row>
    <row r="5" spans="1:14" ht="14.25" customHeight="1" x14ac:dyDescent="0.55000000000000004">
      <c r="A5" s="13" t="s">
        <v>87</v>
      </c>
      <c r="B5" s="13">
        <v>-70.001499999999993</v>
      </c>
      <c r="C5" s="13">
        <v>39.124000000000002</v>
      </c>
      <c r="D5" s="13">
        <v>100</v>
      </c>
      <c r="E5" s="13">
        <v>19</v>
      </c>
      <c r="F5" s="12">
        <v>14.901</v>
      </c>
      <c r="G5" s="12">
        <v>14.788</v>
      </c>
      <c r="H5" s="12">
        <v>25.7926</v>
      </c>
      <c r="I5" s="12">
        <v>35.708100000000002</v>
      </c>
      <c r="J5" s="29">
        <v>14.808059447234704</v>
      </c>
      <c r="K5" s="29">
        <v>2.9699024792104045</v>
      </c>
      <c r="L5" s="13"/>
      <c r="M5" s="13"/>
      <c r="N5" s="13"/>
    </row>
    <row r="6" spans="1:14" ht="14.25" customHeight="1" x14ac:dyDescent="0.55000000000000004">
      <c r="A6" s="13" t="s">
        <v>87</v>
      </c>
      <c r="B6" s="13">
        <v>-70.001499999999993</v>
      </c>
      <c r="C6" s="13">
        <v>39.124000000000002</v>
      </c>
      <c r="D6" s="13">
        <v>100</v>
      </c>
      <c r="E6" s="13">
        <v>18</v>
      </c>
      <c r="F6" s="12">
        <v>21.202999999999999</v>
      </c>
      <c r="G6" s="12">
        <v>21.041</v>
      </c>
      <c r="H6" s="12">
        <v>25.355</v>
      </c>
      <c r="I6" s="12">
        <v>35.657800000000002</v>
      </c>
      <c r="J6" s="29">
        <v>22.591417746056923</v>
      </c>
      <c r="K6" s="29">
        <v>0.47767662253034315</v>
      </c>
      <c r="L6" s="13"/>
      <c r="M6" s="13"/>
      <c r="N6" s="13"/>
    </row>
    <row r="7" spans="1:14" ht="14.25" customHeight="1" x14ac:dyDescent="0.55000000000000004">
      <c r="A7" s="13" t="s">
        <v>87</v>
      </c>
      <c r="B7" s="13">
        <v>-70.001499999999993</v>
      </c>
      <c r="C7" s="13">
        <v>39.124000000000002</v>
      </c>
      <c r="D7" s="13">
        <v>100</v>
      </c>
      <c r="E7" s="13">
        <v>14</v>
      </c>
      <c r="F7" s="12">
        <v>32.996000000000002</v>
      </c>
      <c r="G7" s="12">
        <v>32.743000000000002</v>
      </c>
      <c r="H7" s="12">
        <v>21.895800000000001</v>
      </c>
      <c r="I7" s="12">
        <v>36.200099999999999</v>
      </c>
      <c r="J7" s="29">
        <v>12.619907774546949</v>
      </c>
      <c r="K7" s="29">
        <v>0.24922258566800548</v>
      </c>
      <c r="L7" s="13"/>
      <c r="M7" s="13"/>
      <c r="N7" s="13"/>
    </row>
    <row r="8" spans="1:14" ht="14.25" customHeight="1" x14ac:dyDescent="0.55000000000000004">
      <c r="A8" s="13" t="s">
        <v>87</v>
      </c>
      <c r="B8" s="13">
        <v>-70.001499999999993</v>
      </c>
      <c r="C8" s="13">
        <v>39.124000000000002</v>
      </c>
      <c r="D8" s="13">
        <v>100</v>
      </c>
      <c r="E8" s="13">
        <v>10</v>
      </c>
      <c r="F8" s="12">
        <v>47.831000000000003</v>
      </c>
      <c r="G8" s="12">
        <v>47.463000000000001</v>
      </c>
      <c r="H8" s="12">
        <v>19.064299999999999</v>
      </c>
      <c r="I8" s="12">
        <v>36.396799999999999</v>
      </c>
      <c r="J8" s="29">
        <v>90.820630305166389</v>
      </c>
      <c r="K8" s="29">
        <v>3.0114395768217213</v>
      </c>
      <c r="L8" s="13"/>
      <c r="M8" s="13"/>
      <c r="N8" s="13"/>
    </row>
    <row r="9" spans="1:14" ht="14.25" customHeight="1" x14ac:dyDescent="0.55000000000000004">
      <c r="A9" s="13" t="s">
        <v>87</v>
      </c>
      <c r="B9" s="13">
        <v>-70.001499999999993</v>
      </c>
      <c r="C9" s="13">
        <v>39.124000000000002</v>
      </c>
      <c r="D9" s="13">
        <v>100</v>
      </c>
      <c r="E9" s="13">
        <v>8</v>
      </c>
      <c r="F9" s="12">
        <v>51.436999999999998</v>
      </c>
      <c r="G9" s="12">
        <v>51.040999999999997</v>
      </c>
      <c r="H9" s="12">
        <v>18.471699999999998</v>
      </c>
      <c r="I9" s="12">
        <v>36.3598</v>
      </c>
      <c r="J9" s="29">
        <v>41.932328839545342</v>
      </c>
      <c r="K9" s="29">
        <v>0.58151936655867997</v>
      </c>
      <c r="L9" s="13"/>
      <c r="M9" s="13"/>
      <c r="N9" s="13"/>
    </row>
    <row r="10" spans="1:14" ht="14.25" customHeight="1" x14ac:dyDescent="0.55000000000000004">
      <c r="A10" s="13" t="s">
        <v>87</v>
      </c>
      <c r="B10" s="13">
        <v>-70.001499999999993</v>
      </c>
      <c r="C10" s="13">
        <v>39.124000000000002</v>
      </c>
      <c r="D10" s="13">
        <v>100</v>
      </c>
      <c r="E10" s="13">
        <v>7</v>
      </c>
      <c r="F10" s="12">
        <v>77.888000000000005</v>
      </c>
      <c r="G10" s="12">
        <v>77.281999999999996</v>
      </c>
      <c r="H10" s="12">
        <v>16.371400000000001</v>
      </c>
      <c r="I10" s="12">
        <v>36.223599999999998</v>
      </c>
      <c r="J10" s="29">
        <v>18.494140452903338</v>
      </c>
      <c r="K10" s="29">
        <v>0.8722790498380173</v>
      </c>
      <c r="L10" s="13"/>
      <c r="M10" s="13"/>
      <c r="N10" s="13"/>
    </row>
    <row r="11" spans="1:14" ht="14.25" customHeight="1" x14ac:dyDescent="0.55000000000000004">
      <c r="A11" s="13" t="s">
        <v>87</v>
      </c>
      <c r="B11" s="13">
        <v>-70.001499999999993</v>
      </c>
      <c r="C11" s="13">
        <v>39.124000000000002</v>
      </c>
      <c r="D11" s="13">
        <v>100</v>
      </c>
      <c r="E11" s="13">
        <v>6</v>
      </c>
      <c r="F11" s="12">
        <v>100.895</v>
      </c>
      <c r="G11" s="12">
        <v>100.105</v>
      </c>
      <c r="H11" s="12">
        <v>14.691700000000001</v>
      </c>
      <c r="I11" s="12">
        <v>35.884999999999998</v>
      </c>
      <c r="J11" s="29">
        <v>10.035245396070138</v>
      </c>
      <c r="K11" s="29">
        <v>0.78920485461534962</v>
      </c>
      <c r="L11" s="13"/>
      <c r="M11" s="13"/>
      <c r="N11" s="13"/>
    </row>
    <row r="12" spans="1:14" ht="14.25" customHeight="1" x14ac:dyDescent="0.55000000000000004">
      <c r="A12" s="13" t="s">
        <v>87</v>
      </c>
      <c r="B12" s="13">
        <v>-70.001499999999993</v>
      </c>
      <c r="C12" s="13">
        <v>39.124000000000002</v>
      </c>
      <c r="D12" s="13">
        <v>100</v>
      </c>
      <c r="E12" s="13">
        <v>3</v>
      </c>
      <c r="F12" s="12">
        <v>201.827</v>
      </c>
      <c r="G12" s="12">
        <v>200.19900000000001</v>
      </c>
      <c r="H12" s="12">
        <v>11.457100000000001</v>
      </c>
      <c r="I12" s="12">
        <v>35.467599999999997</v>
      </c>
      <c r="J12" s="29">
        <v>7.8764648867741656</v>
      </c>
      <c r="K12" s="29">
        <v>3.0529766744330566</v>
      </c>
      <c r="L12" s="13"/>
      <c r="M12" s="13"/>
      <c r="N12" s="13"/>
    </row>
    <row r="13" spans="1:14" ht="14.25" customHeight="1" x14ac:dyDescent="0.55000000000000004">
      <c r="A13" s="16" t="s">
        <v>87</v>
      </c>
      <c r="B13" s="16">
        <v>-70.001499999999993</v>
      </c>
      <c r="C13" s="16">
        <v>39.124000000000002</v>
      </c>
      <c r="D13" s="16">
        <v>100</v>
      </c>
      <c r="E13" s="16">
        <v>1</v>
      </c>
      <c r="F13" s="12">
        <v>302.59199999999998</v>
      </c>
      <c r="G13" s="12">
        <v>300.07799999999997</v>
      </c>
      <c r="H13" s="12">
        <v>9.0175999999999998</v>
      </c>
      <c r="I13" s="12">
        <v>35.183199999999999</v>
      </c>
      <c r="J13" s="35">
        <v>5.4827150703439358</v>
      </c>
      <c r="K13" s="35">
        <v>1.0799645378946934</v>
      </c>
      <c r="L13" s="16"/>
      <c r="M13" s="16"/>
      <c r="N13" s="16"/>
    </row>
    <row r="14" spans="1:14" ht="14.25" customHeight="1" x14ac:dyDescent="0.55000000000000004">
      <c r="A14" s="21" t="s">
        <v>68</v>
      </c>
      <c r="B14" s="21">
        <v>-70.830399999999997</v>
      </c>
      <c r="C14" s="21">
        <v>39.944899999999997</v>
      </c>
      <c r="D14" s="21">
        <v>101</v>
      </c>
      <c r="E14" s="21">
        <v>24</v>
      </c>
      <c r="F14" s="12">
        <v>2.39</v>
      </c>
      <c r="G14" s="12">
        <v>2.3719999999999999</v>
      </c>
      <c r="H14" s="12">
        <v>22.428000000000001</v>
      </c>
      <c r="I14" s="12">
        <v>33.788899999999998</v>
      </c>
      <c r="J14" s="38">
        <v>16.452844597174494</v>
      </c>
      <c r="K14" s="38">
        <v>0.68536211058701546</v>
      </c>
      <c r="L14" s="21"/>
      <c r="M14" s="21"/>
      <c r="N14" s="21"/>
    </row>
    <row r="15" spans="1:14" ht="14.25" customHeight="1" x14ac:dyDescent="0.55000000000000004">
      <c r="A15" s="13" t="s">
        <v>68</v>
      </c>
      <c r="B15" s="13">
        <v>-70.830399999999997</v>
      </c>
      <c r="C15" s="13">
        <v>39.944899999999997</v>
      </c>
      <c r="D15" s="13">
        <v>101</v>
      </c>
      <c r="E15" s="13">
        <v>20</v>
      </c>
      <c r="F15" s="12">
        <v>10.206</v>
      </c>
      <c r="G15" s="12">
        <v>10.128</v>
      </c>
      <c r="H15" s="12">
        <v>25.098500000000001</v>
      </c>
      <c r="I15" s="12">
        <v>35.610999999999997</v>
      </c>
      <c r="J15" s="29">
        <v>16.585014832437512</v>
      </c>
      <c r="K15" s="29">
        <v>0.66459356178134632</v>
      </c>
      <c r="L15" s="13"/>
      <c r="M15" s="13"/>
      <c r="N15" s="13"/>
    </row>
    <row r="16" spans="1:14" ht="14.25" customHeight="1" x14ac:dyDescent="0.55000000000000004">
      <c r="A16" s="13" t="s">
        <v>68</v>
      </c>
      <c r="B16" s="13">
        <v>-70.830399999999997</v>
      </c>
      <c r="C16" s="13">
        <v>39.944899999999997</v>
      </c>
      <c r="D16" s="13">
        <v>101</v>
      </c>
      <c r="E16" s="13">
        <v>18</v>
      </c>
      <c r="F16" s="12">
        <v>19.885999999999999</v>
      </c>
      <c r="G16" s="12">
        <v>19.731999999999999</v>
      </c>
      <c r="H16" s="12">
        <v>13.786199999999999</v>
      </c>
      <c r="I16" s="12">
        <v>33.482700000000001</v>
      </c>
      <c r="J16" s="29">
        <v>25.058595470966605</v>
      </c>
      <c r="K16" s="29">
        <v>0.47767662253034315</v>
      </c>
      <c r="L16" s="13"/>
      <c r="M16" s="13"/>
      <c r="N16" s="13"/>
    </row>
    <row r="17" spans="1:14" ht="14.25" customHeight="1" x14ac:dyDescent="0.55000000000000004">
      <c r="A17" s="13" t="s">
        <v>68</v>
      </c>
      <c r="B17" s="13">
        <v>-70.830399999999997</v>
      </c>
      <c r="C17" s="13">
        <v>39.944899999999997</v>
      </c>
      <c r="D17" s="13">
        <v>101</v>
      </c>
      <c r="E17" s="13">
        <v>16</v>
      </c>
      <c r="F17" s="12">
        <v>28.602</v>
      </c>
      <c r="G17" s="12">
        <v>28.381</v>
      </c>
      <c r="H17" s="13">
        <v>13.6281</v>
      </c>
      <c r="I17" s="13">
        <v>33.802900000000001</v>
      </c>
      <c r="J17" s="29">
        <v>63.696360912855766</v>
      </c>
      <c r="K17" s="29">
        <v>1.7445580996760346</v>
      </c>
      <c r="L17" s="13"/>
      <c r="M17" s="13"/>
      <c r="N17" s="13"/>
    </row>
    <row r="18" spans="1:14" ht="14.25" customHeight="1" x14ac:dyDescent="0.55000000000000004">
      <c r="A18" s="13" t="s">
        <v>68</v>
      </c>
      <c r="B18" s="13">
        <v>-70.830399999999997</v>
      </c>
      <c r="C18" s="13">
        <v>39.944899999999997</v>
      </c>
      <c r="D18" s="13">
        <v>101</v>
      </c>
      <c r="E18" s="13">
        <v>12</v>
      </c>
      <c r="F18" s="12">
        <v>45.886000000000003</v>
      </c>
      <c r="G18" s="12">
        <v>45.53</v>
      </c>
      <c r="H18" s="12">
        <v>11.1996</v>
      </c>
      <c r="I18" s="12">
        <v>34.036000000000001</v>
      </c>
      <c r="J18" s="29">
        <v>40.463770669956247</v>
      </c>
      <c r="K18" s="29">
        <v>9.511995352995525</v>
      </c>
      <c r="L18" s="13"/>
      <c r="M18" s="13"/>
      <c r="N18" s="13"/>
    </row>
    <row r="19" spans="1:14" ht="14.25" customHeight="1" x14ac:dyDescent="0.55000000000000004">
      <c r="A19" s="13" t="s">
        <v>68</v>
      </c>
      <c r="B19" s="13">
        <v>-70.830399999999997</v>
      </c>
      <c r="C19" s="13">
        <v>39.944899999999997</v>
      </c>
      <c r="D19" s="13">
        <v>101</v>
      </c>
      <c r="E19" s="13">
        <v>9</v>
      </c>
      <c r="F19" s="12">
        <v>55.87</v>
      </c>
      <c r="G19" s="12">
        <v>55.435000000000002</v>
      </c>
      <c r="H19" s="12">
        <v>15.6107</v>
      </c>
      <c r="I19" s="12">
        <v>35.506</v>
      </c>
      <c r="J19" s="29">
        <v>41.330219990013816</v>
      </c>
      <c r="K19" s="29">
        <v>2.0145492341497091</v>
      </c>
      <c r="L19" s="13"/>
      <c r="M19" s="13"/>
      <c r="N19" s="13"/>
    </row>
    <row r="20" spans="1:14" ht="14.25" customHeight="1" x14ac:dyDescent="0.55000000000000004">
      <c r="A20" s="13" t="s">
        <v>68</v>
      </c>
      <c r="B20" s="13">
        <v>-70.830399999999997</v>
      </c>
      <c r="C20" s="13">
        <v>39.944899999999997</v>
      </c>
      <c r="D20" s="13">
        <v>101</v>
      </c>
      <c r="E20" s="13">
        <v>7</v>
      </c>
      <c r="F20" s="12">
        <v>80.489000000000004</v>
      </c>
      <c r="G20" s="12">
        <v>79.856999999999999</v>
      </c>
      <c r="H20" s="12">
        <v>15.0579</v>
      </c>
      <c r="I20" s="12">
        <v>35.821800000000003</v>
      </c>
      <c r="J20" s="29">
        <v>13.956295708873029</v>
      </c>
      <c r="K20" s="29">
        <v>5.4621283358904522</v>
      </c>
      <c r="L20" s="13"/>
      <c r="M20" s="13"/>
      <c r="N20" s="13"/>
    </row>
    <row r="21" spans="1:14" ht="14.25" customHeight="1" x14ac:dyDescent="0.55000000000000004">
      <c r="A21" s="13" t="s">
        <v>68</v>
      </c>
      <c r="B21" s="13">
        <v>-70.830399999999997</v>
      </c>
      <c r="C21" s="13">
        <v>39.944899999999997</v>
      </c>
      <c r="D21" s="13">
        <v>101</v>
      </c>
      <c r="E21" s="13">
        <v>6</v>
      </c>
      <c r="F21" s="12">
        <v>100.752</v>
      </c>
      <c r="G21" s="12">
        <v>99.956000000000003</v>
      </c>
      <c r="H21" s="12">
        <v>14.210699999999999</v>
      </c>
      <c r="I21" s="12">
        <v>35.723599999999998</v>
      </c>
      <c r="J21" s="29">
        <v>8.4051458278262405</v>
      </c>
      <c r="K21" s="29">
        <v>0.60228791536434589</v>
      </c>
      <c r="L21" s="13"/>
      <c r="M21" s="13"/>
      <c r="N21" s="13"/>
    </row>
    <row r="22" spans="1:14" ht="14.25" customHeight="1" x14ac:dyDescent="0.55000000000000004">
      <c r="A22" s="13" t="s">
        <v>68</v>
      </c>
      <c r="B22" s="13">
        <v>-70.830399999999997</v>
      </c>
      <c r="C22" s="13">
        <v>39.944899999999997</v>
      </c>
      <c r="D22" s="13">
        <v>101</v>
      </c>
      <c r="E22" s="13">
        <v>3</v>
      </c>
      <c r="F22" s="12">
        <v>201.26300000000001</v>
      </c>
      <c r="G22" s="12">
        <v>199.625</v>
      </c>
      <c r="H22" s="12">
        <v>11.796099999999999</v>
      </c>
      <c r="I22" s="12">
        <v>35.510100000000001</v>
      </c>
      <c r="J22" s="29">
        <v>6.2169941551384849</v>
      </c>
      <c r="K22" s="29">
        <v>0.12461129283400274</v>
      </c>
      <c r="L22" s="13"/>
      <c r="M22" s="13"/>
      <c r="N22" s="13"/>
    </row>
    <row r="23" spans="1:14" ht="14.25" customHeight="1" x14ac:dyDescent="0.55000000000000004">
      <c r="A23" s="16" t="s">
        <v>68</v>
      </c>
      <c r="B23" s="16">
        <v>-70.830399999999997</v>
      </c>
      <c r="C23" s="16">
        <v>39.944899999999997</v>
      </c>
      <c r="D23" s="16">
        <v>101</v>
      </c>
      <c r="E23" s="16">
        <v>1</v>
      </c>
      <c r="F23" s="12">
        <v>302.23200000000003</v>
      </c>
      <c r="G23" s="12">
        <v>299.69799999999998</v>
      </c>
      <c r="H23" s="12">
        <v>8.9478000000000009</v>
      </c>
      <c r="I23" s="12">
        <v>35.191400000000002</v>
      </c>
      <c r="J23" s="35">
        <v>6.9365876582371433</v>
      </c>
      <c r="K23" s="35">
        <v>0.51921372014167755</v>
      </c>
      <c r="L23" s="16"/>
      <c r="M23" s="16"/>
      <c r="N23" s="16"/>
    </row>
    <row r="24" spans="1:14" ht="14.25" customHeight="1" x14ac:dyDescent="0.55000000000000004">
      <c r="A24" s="21" t="s">
        <v>73</v>
      </c>
      <c r="B24" s="21">
        <v>-70.830299999999994</v>
      </c>
      <c r="C24" s="21">
        <v>39.619900000000001</v>
      </c>
      <c r="D24" s="21">
        <v>103</v>
      </c>
      <c r="E24" s="21">
        <v>24</v>
      </c>
      <c r="F24" s="21">
        <v>1.92</v>
      </c>
      <c r="G24" s="16">
        <v>1.905</v>
      </c>
      <c r="H24" s="16">
        <v>25.575399999999998</v>
      </c>
      <c r="I24" s="16">
        <v>35.236199999999997</v>
      </c>
      <c r="J24" s="38">
        <v>25.014538725878936</v>
      </c>
      <c r="K24" s="38">
        <v>7.7259001557081568</v>
      </c>
      <c r="L24" s="21"/>
      <c r="M24" s="21"/>
      <c r="N24" s="21"/>
    </row>
    <row r="25" spans="1:14" ht="14.25" customHeight="1" x14ac:dyDescent="0.55000000000000004">
      <c r="A25" s="13" t="s">
        <v>73</v>
      </c>
      <c r="B25" s="13">
        <v>-70.830299999999994</v>
      </c>
      <c r="C25" s="13">
        <v>39.619900000000001</v>
      </c>
      <c r="D25" s="13">
        <v>103</v>
      </c>
      <c r="E25" s="13">
        <v>20</v>
      </c>
      <c r="F25" s="13">
        <v>10.411</v>
      </c>
      <c r="G25" s="13">
        <v>10.331</v>
      </c>
      <c r="H25" s="13">
        <v>25.391100000000002</v>
      </c>
      <c r="I25" s="13">
        <v>35.225000000000001</v>
      </c>
      <c r="J25" s="29">
        <v>11.547860310746909</v>
      </c>
      <c r="K25" s="29">
        <v>3.0529766744330522</v>
      </c>
      <c r="L25" s="13"/>
      <c r="M25" s="13"/>
      <c r="N25" s="13"/>
    </row>
    <row r="26" spans="1:14" ht="14.25" customHeight="1" x14ac:dyDescent="0.55000000000000004">
      <c r="A26" s="13" t="s">
        <v>73</v>
      </c>
      <c r="B26" s="13">
        <v>-70.830299999999994</v>
      </c>
      <c r="C26" s="13">
        <v>39.619900000000001</v>
      </c>
      <c r="D26" s="13">
        <v>103</v>
      </c>
      <c r="E26" s="13">
        <v>18</v>
      </c>
      <c r="F26" s="13">
        <v>20.425999999999998</v>
      </c>
      <c r="G26" s="13">
        <v>20.268999999999998</v>
      </c>
      <c r="H26" s="13">
        <v>25.212499999999999</v>
      </c>
      <c r="I26" s="13">
        <v>35.226399999999998</v>
      </c>
      <c r="J26" s="29">
        <v>9.550621200105736</v>
      </c>
      <c r="K26" s="29">
        <v>6.2305646417001058E-2</v>
      </c>
      <c r="L26" s="13"/>
      <c r="M26" s="13"/>
      <c r="N26" s="13"/>
    </row>
    <row r="27" spans="1:14" ht="14.25" customHeight="1" x14ac:dyDescent="0.55000000000000004">
      <c r="A27" s="13" t="s">
        <v>73</v>
      </c>
      <c r="B27" s="13">
        <v>-70.830299999999994</v>
      </c>
      <c r="C27" s="13">
        <v>39.619900000000001</v>
      </c>
      <c r="D27" s="13">
        <v>103</v>
      </c>
      <c r="E27" s="13">
        <v>16</v>
      </c>
      <c r="F27" s="13">
        <v>30.588000000000001</v>
      </c>
      <c r="G27" s="13">
        <v>30.353000000000002</v>
      </c>
      <c r="H27" s="13">
        <v>21.921099999999999</v>
      </c>
      <c r="I27" s="13">
        <v>35.312399999999997</v>
      </c>
      <c r="J27" s="29">
        <v>8.4932593180015861</v>
      </c>
      <c r="K27" s="29">
        <v>0.26999113447367207</v>
      </c>
      <c r="L27" s="13"/>
      <c r="M27" s="13"/>
      <c r="N27" s="13"/>
    </row>
    <row r="28" spans="1:14" ht="14.25" customHeight="1" x14ac:dyDescent="0.55000000000000004">
      <c r="A28" s="13" t="s">
        <v>73</v>
      </c>
      <c r="B28" s="13">
        <v>-70.830299999999994</v>
      </c>
      <c r="C28" s="13">
        <v>39.619900000000001</v>
      </c>
      <c r="D28" s="13">
        <v>103</v>
      </c>
      <c r="E28" s="13">
        <v>12</v>
      </c>
      <c r="F28" s="13">
        <v>40.545000000000002</v>
      </c>
      <c r="G28" s="13">
        <v>40.231999999999999</v>
      </c>
      <c r="H28" s="13">
        <v>20.0703</v>
      </c>
      <c r="I28" s="13">
        <v>35.802399999999999</v>
      </c>
      <c r="J28" s="29">
        <v>15.777307839163509</v>
      </c>
      <c r="K28" s="29">
        <v>4.2990896027730887</v>
      </c>
      <c r="L28" s="13"/>
      <c r="M28" s="13"/>
      <c r="N28" s="13"/>
    </row>
    <row r="29" spans="1:14" ht="14.25" customHeight="1" x14ac:dyDescent="0.55000000000000004">
      <c r="A29" s="13" t="s">
        <v>73</v>
      </c>
      <c r="B29" s="13">
        <v>-70.830299999999994</v>
      </c>
      <c r="C29" s="13">
        <v>39.619900000000001</v>
      </c>
      <c r="D29" s="13">
        <v>103</v>
      </c>
      <c r="E29" s="13">
        <v>10</v>
      </c>
      <c r="F29" s="12">
        <v>51.764000000000003</v>
      </c>
      <c r="G29" s="12">
        <v>51.362000000000002</v>
      </c>
      <c r="H29" s="12">
        <v>16.295100000000001</v>
      </c>
      <c r="I29" s="12">
        <v>35.454000000000001</v>
      </c>
      <c r="J29" s="29">
        <v>62.271859488354337</v>
      </c>
      <c r="K29" s="29">
        <v>1.5991782580363623</v>
      </c>
      <c r="L29" s="13"/>
      <c r="M29" s="13"/>
      <c r="N29" s="13"/>
    </row>
    <row r="30" spans="1:14" ht="14.25" customHeight="1" x14ac:dyDescent="0.55000000000000004">
      <c r="A30" s="13" t="s">
        <v>73</v>
      </c>
      <c r="B30" s="13">
        <v>-70.830299999999994</v>
      </c>
      <c r="C30" s="13">
        <v>39.619900000000001</v>
      </c>
      <c r="D30" s="13">
        <v>103</v>
      </c>
      <c r="E30" s="13">
        <v>7</v>
      </c>
      <c r="F30" s="12">
        <v>80.956999999999994</v>
      </c>
      <c r="G30" s="12">
        <v>80.322999999999993</v>
      </c>
      <c r="H30" s="12">
        <v>15.154999999999999</v>
      </c>
      <c r="I30" s="12">
        <v>35.855200000000004</v>
      </c>
      <c r="J30" s="29">
        <v>9.7855905072399914</v>
      </c>
      <c r="K30" s="29">
        <v>1.8484008437043626</v>
      </c>
      <c r="L30" s="13"/>
      <c r="M30" s="13"/>
      <c r="N30" s="13"/>
    </row>
    <row r="31" spans="1:14" ht="14.25" customHeight="1" x14ac:dyDescent="0.55000000000000004">
      <c r="A31" s="13" t="s">
        <v>73</v>
      </c>
      <c r="B31" s="13">
        <v>-70.830299999999994</v>
      </c>
      <c r="C31" s="13">
        <v>39.619900000000001</v>
      </c>
      <c r="D31" s="13">
        <v>103</v>
      </c>
      <c r="E31" s="13">
        <v>6</v>
      </c>
      <c r="F31" s="12">
        <v>100.82899999999999</v>
      </c>
      <c r="G31" s="12">
        <v>100.035</v>
      </c>
      <c r="H31" s="12">
        <v>14.3066</v>
      </c>
      <c r="I31" s="12">
        <v>35.780799999999999</v>
      </c>
      <c r="J31" s="29">
        <v>7.3184127823303085</v>
      </c>
      <c r="K31" s="29">
        <v>0.10384274402833552</v>
      </c>
      <c r="L31" s="13"/>
      <c r="M31" s="13"/>
      <c r="N31" s="13"/>
    </row>
    <row r="32" spans="1:14" ht="14.25" customHeight="1" x14ac:dyDescent="0.55000000000000004">
      <c r="A32" s="13" t="s">
        <v>73</v>
      </c>
      <c r="B32" s="13">
        <v>-70.830299999999994</v>
      </c>
      <c r="C32" s="13">
        <v>39.619900000000001</v>
      </c>
      <c r="D32" s="13">
        <v>103</v>
      </c>
      <c r="E32" s="13">
        <v>3</v>
      </c>
      <c r="F32" s="12">
        <v>201.869</v>
      </c>
      <c r="G32" s="12">
        <v>200.23099999999999</v>
      </c>
      <c r="H32" s="12">
        <v>11.096</v>
      </c>
      <c r="I32" s="12">
        <v>35.423400000000001</v>
      </c>
      <c r="J32" s="29">
        <v>9.7562193438482083</v>
      </c>
      <c r="K32" s="29">
        <v>0.64382501297567973</v>
      </c>
      <c r="L32" s="13"/>
      <c r="M32" s="13"/>
      <c r="N32" s="13"/>
    </row>
    <row r="33" spans="1:14" ht="14.25" customHeight="1" x14ac:dyDescent="0.55000000000000004">
      <c r="A33" s="16" t="s">
        <v>73</v>
      </c>
      <c r="B33" s="16">
        <v>-70.830299999999994</v>
      </c>
      <c r="C33" s="16">
        <v>39.619900000000001</v>
      </c>
      <c r="D33" s="16">
        <v>103</v>
      </c>
      <c r="E33" s="16">
        <v>1</v>
      </c>
      <c r="F33" s="16">
        <v>302.71499999999997</v>
      </c>
      <c r="G33" s="16">
        <v>300.18599999999998</v>
      </c>
      <c r="H33" s="16">
        <v>8.8232999999999997</v>
      </c>
      <c r="I33" s="16">
        <v>35.206000000000003</v>
      </c>
      <c r="J33" s="35">
        <v>11.533174729051018</v>
      </c>
      <c r="K33" s="35">
        <v>0.29075968327933999</v>
      </c>
      <c r="L33" s="16"/>
      <c r="M33" s="16"/>
      <c r="N33" s="16"/>
    </row>
    <row r="34" spans="1:14" ht="14.25" customHeight="1" x14ac:dyDescent="0.55000000000000004">
      <c r="A34" s="21" t="s">
        <v>72</v>
      </c>
      <c r="B34" s="21">
        <v>-70.830399999999997</v>
      </c>
      <c r="C34" s="21">
        <v>39.685200000000002</v>
      </c>
      <c r="D34" s="21">
        <v>104</v>
      </c>
      <c r="E34" s="21">
        <v>24</v>
      </c>
      <c r="F34" s="13">
        <v>2.0329999999999999</v>
      </c>
      <c r="G34" s="13">
        <v>2.0169999999999999</v>
      </c>
      <c r="H34" s="13">
        <v>25.507300000000001</v>
      </c>
      <c r="I34" s="13">
        <v>35.290199999999999</v>
      </c>
      <c r="J34" s="38">
        <v>13.794754310218227</v>
      </c>
      <c r="K34" s="38">
        <v>0.37383387850200761</v>
      </c>
      <c r="L34" s="21"/>
      <c r="M34" s="21"/>
      <c r="N34" s="21"/>
    </row>
    <row r="35" spans="1:14" ht="14.25" customHeight="1" x14ac:dyDescent="0.55000000000000004">
      <c r="A35" s="13" t="s">
        <v>72</v>
      </c>
      <c r="B35" s="13">
        <v>-70.830399999999997</v>
      </c>
      <c r="C35" s="13">
        <v>39.685200000000002</v>
      </c>
      <c r="D35" s="13">
        <v>104</v>
      </c>
      <c r="E35" s="13">
        <v>18</v>
      </c>
      <c r="F35" s="13">
        <v>9.9440000000000008</v>
      </c>
      <c r="G35" s="13">
        <v>9.8680000000000003</v>
      </c>
      <c r="H35" s="13">
        <v>25.402799999999999</v>
      </c>
      <c r="I35" s="13">
        <v>35.285600000000002</v>
      </c>
      <c r="J35" s="29">
        <v>23.017299615237761</v>
      </c>
      <c r="K35" s="29">
        <v>1.9937806853440414</v>
      </c>
      <c r="L35" s="13"/>
      <c r="M35" s="13"/>
      <c r="N35" s="13"/>
    </row>
    <row r="36" spans="1:14" ht="14.25" customHeight="1" x14ac:dyDescent="0.55000000000000004">
      <c r="A36" s="13" t="s">
        <v>72</v>
      </c>
      <c r="B36" s="13">
        <v>-70.830399999999997</v>
      </c>
      <c r="C36" s="13">
        <v>39.685200000000002</v>
      </c>
      <c r="D36" s="13">
        <v>104</v>
      </c>
      <c r="E36" s="13">
        <v>16</v>
      </c>
      <c r="F36" s="13">
        <v>20.146000000000001</v>
      </c>
      <c r="G36" s="13">
        <v>19.991</v>
      </c>
      <c r="H36" s="13">
        <v>25.3155</v>
      </c>
      <c r="I36" s="13">
        <v>35.282699999999998</v>
      </c>
      <c r="J36" s="29">
        <v>14.308749669574411</v>
      </c>
      <c r="K36" s="29">
        <v>1.806863746093037</v>
      </c>
      <c r="L36" s="13"/>
      <c r="M36" s="13"/>
      <c r="N36" s="13"/>
    </row>
    <row r="37" spans="1:14" ht="14.25" customHeight="1" x14ac:dyDescent="0.55000000000000004">
      <c r="A37" s="13" t="s">
        <v>72</v>
      </c>
      <c r="B37" s="13">
        <v>-70.830399999999997</v>
      </c>
      <c r="C37" s="13">
        <v>39.685200000000002</v>
      </c>
      <c r="D37" s="13">
        <v>104</v>
      </c>
      <c r="E37" s="13">
        <v>14</v>
      </c>
      <c r="F37" s="13">
        <v>30.007999999999999</v>
      </c>
      <c r="G37" s="13">
        <v>29.776</v>
      </c>
      <c r="H37" s="13">
        <v>21.602499999999999</v>
      </c>
      <c r="I37" s="13">
        <v>35.452199999999998</v>
      </c>
      <c r="J37" s="29">
        <v>12.120597996886657</v>
      </c>
      <c r="K37" s="29">
        <v>0.62305646417001315</v>
      </c>
      <c r="L37" s="13"/>
      <c r="M37" s="13"/>
      <c r="N37" s="13"/>
    </row>
    <row r="38" spans="1:14" ht="14.25" customHeight="1" x14ac:dyDescent="0.55000000000000004">
      <c r="A38" s="13" t="s">
        <v>72</v>
      </c>
      <c r="B38" s="13">
        <v>-70.830399999999997</v>
      </c>
      <c r="C38" s="13">
        <v>39.685200000000002</v>
      </c>
      <c r="D38" s="13">
        <v>104</v>
      </c>
      <c r="E38" s="13">
        <v>12</v>
      </c>
      <c r="F38" s="13">
        <v>40.581000000000003</v>
      </c>
      <c r="G38" s="13">
        <v>40.267000000000003</v>
      </c>
      <c r="H38" s="13">
        <v>20.2682</v>
      </c>
      <c r="I38" s="13">
        <v>35.878999999999998</v>
      </c>
      <c r="J38" s="29">
        <v>11.650659382618144</v>
      </c>
      <c r="K38" s="29">
        <v>0.29075968327933871</v>
      </c>
      <c r="L38" s="13"/>
      <c r="M38" s="13"/>
      <c r="N38" s="13"/>
    </row>
    <row r="39" spans="1:14" ht="14.25" customHeight="1" x14ac:dyDescent="0.55000000000000004">
      <c r="A39" s="13" t="s">
        <v>72</v>
      </c>
      <c r="B39" s="13">
        <v>-70.830399999999997</v>
      </c>
      <c r="C39" s="13">
        <v>39.685200000000002</v>
      </c>
      <c r="D39" s="13">
        <v>104</v>
      </c>
      <c r="E39" s="13">
        <v>10</v>
      </c>
      <c r="F39" s="13">
        <v>53.677</v>
      </c>
      <c r="G39" s="13">
        <v>53.26</v>
      </c>
      <c r="H39" s="13">
        <v>17.461099999999998</v>
      </c>
      <c r="I39" s="13">
        <v>35.637</v>
      </c>
      <c r="J39" s="29">
        <v>49.333862014274388</v>
      </c>
      <c r="K39" s="29">
        <v>1.5368726116193612</v>
      </c>
      <c r="L39" s="13"/>
      <c r="M39" s="13"/>
      <c r="N39" s="13"/>
    </row>
    <row r="40" spans="1:14" ht="14.25" customHeight="1" x14ac:dyDescent="0.55000000000000004">
      <c r="A40" s="13" t="s">
        <v>72</v>
      </c>
      <c r="B40" s="13">
        <v>-70.830399999999997</v>
      </c>
      <c r="C40" s="13">
        <v>39.685200000000002</v>
      </c>
      <c r="D40" s="13">
        <v>104</v>
      </c>
      <c r="E40" s="13">
        <v>8</v>
      </c>
      <c r="F40" s="13">
        <v>80.566000000000003</v>
      </c>
      <c r="G40" s="13">
        <v>79.935000000000002</v>
      </c>
      <c r="H40" s="13">
        <v>15.3523</v>
      </c>
      <c r="I40" s="13">
        <v>35.788800000000002</v>
      </c>
      <c r="J40" s="29">
        <v>10.490498428642759</v>
      </c>
      <c r="K40" s="29">
        <v>0.10384274402833552</v>
      </c>
      <c r="L40" s="13"/>
      <c r="M40" s="13"/>
      <c r="N40" s="13"/>
    </row>
    <row r="41" spans="1:14" ht="14.25" customHeight="1" x14ac:dyDescent="0.55000000000000004">
      <c r="A41" s="13" t="s">
        <v>72</v>
      </c>
      <c r="B41" s="13">
        <v>-70.830399999999997</v>
      </c>
      <c r="C41" s="13">
        <v>39.685200000000002</v>
      </c>
      <c r="D41" s="13">
        <v>104</v>
      </c>
      <c r="E41" s="13">
        <v>7</v>
      </c>
      <c r="F41" s="13">
        <v>80.418000000000006</v>
      </c>
      <c r="G41" s="13">
        <v>79.787999999999997</v>
      </c>
      <c r="H41" s="13">
        <v>15.353199999999999</v>
      </c>
      <c r="I41" s="13">
        <v>35.788699999999999</v>
      </c>
      <c r="J41" s="29">
        <v>10.402384938467414</v>
      </c>
      <c r="K41" s="29">
        <v>0.22845403686233764</v>
      </c>
      <c r="L41" s="13"/>
      <c r="M41" s="13"/>
      <c r="N41" s="13"/>
    </row>
    <row r="42" spans="1:14" ht="14.25" customHeight="1" x14ac:dyDescent="0.55000000000000004">
      <c r="A42" s="13" t="s">
        <v>72</v>
      </c>
      <c r="B42" s="13">
        <v>-70.830399999999997</v>
      </c>
      <c r="C42" s="13">
        <v>39.685200000000002</v>
      </c>
      <c r="D42" s="13">
        <v>104</v>
      </c>
      <c r="E42" s="13">
        <v>3</v>
      </c>
      <c r="F42" s="16">
        <v>201.70400000000001</v>
      </c>
      <c r="G42" s="16">
        <v>200.066</v>
      </c>
      <c r="H42" s="16">
        <v>11.0648</v>
      </c>
      <c r="I42" s="16">
        <v>35.417099999999998</v>
      </c>
      <c r="J42" s="29">
        <v>6.3932211354891759</v>
      </c>
      <c r="K42" s="29">
        <v>1.7030210020647065</v>
      </c>
      <c r="L42" s="13"/>
      <c r="M42" s="13"/>
      <c r="N42" s="13"/>
    </row>
    <row r="43" spans="1:14" ht="14.25" customHeight="1" x14ac:dyDescent="0.55000000000000004">
      <c r="A43" s="16" t="s">
        <v>72</v>
      </c>
      <c r="B43" s="16">
        <v>-70.830399999999997</v>
      </c>
      <c r="C43" s="16">
        <v>39.685200000000002</v>
      </c>
      <c r="D43" s="16">
        <v>104</v>
      </c>
      <c r="E43" s="16">
        <v>1</v>
      </c>
      <c r="F43" s="13">
        <v>302.709</v>
      </c>
      <c r="G43" s="13">
        <v>300.17899999999997</v>
      </c>
      <c r="H43" s="13">
        <v>8.9809000000000001</v>
      </c>
      <c r="I43" s="13">
        <v>35.213299999999997</v>
      </c>
      <c r="J43" s="35">
        <v>5.7617411225658648</v>
      </c>
      <c r="K43" s="35">
        <v>0.31152823208500657</v>
      </c>
      <c r="L43" s="16"/>
      <c r="M43" s="16"/>
      <c r="N43" s="16"/>
    </row>
    <row r="44" spans="1:14" ht="14.25" customHeight="1" x14ac:dyDescent="0.55000000000000004">
      <c r="A44" s="21" t="s">
        <v>71</v>
      </c>
      <c r="B44" s="21">
        <v>-70.830100000000002</v>
      </c>
      <c r="C44" s="21">
        <v>39.749699999999997</v>
      </c>
      <c r="D44" s="21">
        <v>105</v>
      </c>
      <c r="E44" s="21">
        <v>24</v>
      </c>
      <c r="F44" s="13">
        <v>1.86</v>
      </c>
      <c r="G44" s="13">
        <v>1.8460000000000001</v>
      </c>
      <c r="H44" s="13">
        <v>25.5473</v>
      </c>
      <c r="I44" s="13">
        <v>35.354300000000002</v>
      </c>
      <c r="J44" s="38">
        <v>9.447822128234499</v>
      </c>
      <c r="K44" s="38">
        <v>0.66459356178134632</v>
      </c>
      <c r="L44" s="21"/>
      <c r="M44" s="21"/>
      <c r="N44" s="21"/>
    </row>
    <row r="45" spans="1:14" ht="14.25" customHeight="1" x14ac:dyDescent="0.55000000000000004">
      <c r="A45" s="13" t="s">
        <v>71</v>
      </c>
      <c r="B45" s="13">
        <v>-70.830100000000002</v>
      </c>
      <c r="C45" s="13">
        <v>39.749699999999997</v>
      </c>
      <c r="D45" s="13">
        <v>105</v>
      </c>
      <c r="E45" s="13">
        <v>18</v>
      </c>
      <c r="F45" s="13">
        <v>9.8539999999999992</v>
      </c>
      <c r="G45" s="13">
        <v>9.7780000000000005</v>
      </c>
      <c r="H45" s="13">
        <v>25.4255</v>
      </c>
      <c r="I45" s="13">
        <v>35.345999999999997</v>
      </c>
      <c r="J45" s="29">
        <v>8.0086351220371839</v>
      </c>
      <c r="K45" s="29">
        <v>1.1630387331173553</v>
      </c>
      <c r="L45" s="13"/>
      <c r="M45" s="13"/>
      <c r="N45" s="13"/>
    </row>
    <row r="46" spans="1:14" ht="14.25" customHeight="1" x14ac:dyDescent="0.55000000000000004">
      <c r="A46" s="13" t="s">
        <v>71</v>
      </c>
      <c r="B46" s="13">
        <v>-70.830100000000002</v>
      </c>
      <c r="C46" s="13">
        <v>39.749699999999997</v>
      </c>
      <c r="D46" s="13">
        <v>105</v>
      </c>
      <c r="E46" s="13">
        <v>16</v>
      </c>
      <c r="F46" s="13">
        <v>20.303000000000001</v>
      </c>
      <c r="G46" s="13">
        <v>20.146999999999998</v>
      </c>
      <c r="H46" s="13">
        <v>25.128699999999998</v>
      </c>
      <c r="I46" s="13">
        <v>35.316400000000002</v>
      </c>
      <c r="J46" s="29">
        <v>6.3932211354891768</v>
      </c>
      <c r="K46" s="29">
        <v>0.99689034267201404</v>
      </c>
      <c r="L46" s="13"/>
      <c r="M46" s="13"/>
      <c r="N46" s="13"/>
    </row>
    <row r="47" spans="1:14" ht="14.25" customHeight="1" x14ac:dyDescent="0.55000000000000004">
      <c r="A47" s="13" t="s">
        <v>71</v>
      </c>
      <c r="B47" s="13">
        <v>-70.830100000000002</v>
      </c>
      <c r="C47" s="13">
        <v>39.749699999999997</v>
      </c>
      <c r="D47" s="13">
        <v>105</v>
      </c>
      <c r="E47" s="13">
        <v>14</v>
      </c>
      <c r="F47" s="13">
        <v>30.163</v>
      </c>
      <c r="G47" s="13">
        <v>29.93</v>
      </c>
      <c r="H47" s="13">
        <v>22.798100000000002</v>
      </c>
      <c r="I47" s="13">
        <v>36.114600000000003</v>
      </c>
      <c r="J47" s="29">
        <v>7.3771551091138718</v>
      </c>
      <c r="K47" s="29">
        <v>0.10384274402833489</v>
      </c>
      <c r="L47" s="13"/>
      <c r="M47" s="13"/>
      <c r="N47" s="13"/>
    </row>
    <row r="48" spans="1:14" ht="14.25" customHeight="1" x14ac:dyDescent="0.55000000000000004">
      <c r="A48" s="13" t="s">
        <v>71</v>
      </c>
      <c r="B48" s="13">
        <v>-70.830100000000002</v>
      </c>
      <c r="C48" s="13">
        <v>39.749699999999997</v>
      </c>
      <c r="D48" s="13">
        <v>105</v>
      </c>
      <c r="E48" s="13">
        <v>12</v>
      </c>
      <c r="F48" s="13">
        <v>40.238999999999997</v>
      </c>
      <c r="G48" s="13">
        <v>39.927999999999997</v>
      </c>
      <c r="H48" s="13">
        <v>20.511700000000001</v>
      </c>
      <c r="I48" s="13">
        <v>35.9221</v>
      </c>
      <c r="J48" s="29">
        <v>6.7750462595823429</v>
      </c>
      <c r="K48" s="29">
        <v>0.24922258566800484</v>
      </c>
      <c r="L48" s="13"/>
      <c r="M48" s="13"/>
      <c r="N48" s="13"/>
    </row>
    <row r="49" spans="1:14" ht="14.25" customHeight="1" x14ac:dyDescent="0.55000000000000004">
      <c r="A49" s="13" t="s">
        <v>71</v>
      </c>
      <c r="B49" s="13">
        <v>-70.830100000000002</v>
      </c>
      <c r="C49" s="13">
        <v>39.749699999999997</v>
      </c>
      <c r="D49" s="13">
        <v>105</v>
      </c>
      <c r="E49" s="13">
        <v>10</v>
      </c>
      <c r="F49" s="13">
        <v>51.567999999999998</v>
      </c>
      <c r="G49" s="13">
        <v>51.167999999999999</v>
      </c>
      <c r="H49" s="13">
        <v>17.1142</v>
      </c>
      <c r="I49" s="13">
        <v>35.779299999999999</v>
      </c>
      <c r="J49" s="29">
        <v>33.664346344758727</v>
      </c>
      <c r="K49" s="29">
        <v>1.9314750389270379</v>
      </c>
      <c r="L49" s="13"/>
      <c r="M49" s="13"/>
      <c r="N49" s="13"/>
    </row>
    <row r="50" spans="1:14" ht="14.25" customHeight="1" x14ac:dyDescent="0.55000000000000004">
      <c r="A50" s="13" t="s">
        <v>71</v>
      </c>
      <c r="B50" s="13">
        <v>-70.830100000000002</v>
      </c>
      <c r="C50" s="13">
        <v>39.749699999999997</v>
      </c>
      <c r="D50" s="13">
        <v>105</v>
      </c>
      <c r="E50" s="13">
        <v>8</v>
      </c>
      <c r="F50" s="16">
        <v>80.450999999999993</v>
      </c>
      <c r="G50" s="16">
        <v>79.820999999999998</v>
      </c>
      <c r="H50" s="16">
        <v>15.3109</v>
      </c>
      <c r="I50" s="16">
        <v>35.9193</v>
      </c>
      <c r="J50" s="29">
        <v>5.3799159984726996</v>
      </c>
      <c r="K50" s="29">
        <v>0.76843630580968203</v>
      </c>
      <c r="L50" s="13"/>
      <c r="M50" s="13"/>
      <c r="N50" s="13"/>
    </row>
    <row r="51" spans="1:14" ht="14.25" customHeight="1" x14ac:dyDescent="0.55000000000000004">
      <c r="A51" s="13" t="s">
        <v>71</v>
      </c>
      <c r="B51" s="13">
        <v>-70.830100000000002</v>
      </c>
      <c r="C51" s="13">
        <v>39.749699999999997</v>
      </c>
      <c r="D51" s="13">
        <v>105</v>
      </c>
      <c r="E51" s="13">
        <v>6</v>
      </c>
      <c r="F51" s="13">
        <v>100.94199999999999</v>
      </c>
      <c r="G51" s="13">
        <v>100.146</v>
      </c>
      <c r="H51" s="13">
        <v>14.552099999999999</v>
      </c>
      <c r="I51" s="13">
        <v>35.845599999999997</v>
      </c>
      <c r="J51" s="29">
        <v>5.4092871618644818</v>
      </c>
      <c r="K51" s="29">
        <v>1.8484008437043702</v>
      </c>
      <c r="L51" s="13"/>
      <c r="M51" s="13"/>
      <c r="N51" s="13"/>
    </row>
    <row r="52" spans="1:14" ht="14.25" customHeight="1" x14ac:dyDescent="0.55000000000000004">
      <c r="A52" s="13" t="s">
        <v>71</v>
      </c>
      <c r="B52" s="13">
        <v>-70.830100000000002</v>
      </c>
      <c r="C52" s="13">
        <v>39.749699999999997</v>
      </c>
      <c r="D52" s="13">
        <v>105</v>
      </c>
      <c r="E52" s="13">
        <v>3</v>
      </c>
      <c r="F52" s="13">
        <v>201.46299999999999</v>
      </c>
      <c r="G52" s="13">
        <v>199.82599999999999</v>
      </c>
      <c r="H52" s="13">
        <v>11.1835</v>
      </c>
      <c r="I52" s="13">
        <v>35.432000000000002</v>
      </c>
      <c r="J52" s="29">
        <v>3.7351308485329104</v>
      </c>
      <c r="K52" s="29">
        <v>0.22845403686233795</v>
      </c>
      <c r="L52" s="13"/>
      <c r="M52" s="13"/>
      <c r="N52" s="13"/>
    </row>
    <row r="53" spans="1:14" ht="14.25" customHeight="1" x14ac:dyDescent="0.55000000000000004">
      <c r="A53" s="16" t="s">
        <v>71</v>
      </c>
      <c r="B53" s="16">
        <v>-70.830100000000002</v>
      </c>
      <c r="C53" s="16">
        <v>39.749699999999997</v>
      </c>
      <c r="D53" s="16">
        <v>105</v>
      </c>
      <c r="E53" s="16">
        <v>1</v>
      </c>
      <c r="F53" s="13">
        <v>302.48399999999998</v>
      </c>
      <c r="G53" s="13">
        <v>299.95400000000001</v>
      </c>
      <c r="H53" s="13">
        <v>9.0175999999999998</v>
      </c>
      <c r="I53" s="13">
        <v>35.210900000000002</v>
      </c>
      <c r="J53" s="35">
        <v>8.5079448996974776</v>
      </c>
      <c r="K53" s="35">
        <v>3.5306532969634064</v>
      </c>
      <c r="L53" s="16"/>
      <c r="M53" s="16"/>
      <c r="N53" s="16"/>
    </row>
    <row r="54" spans="1:14" ht="14.25" customHeight="1" x14ac:dyDescent="0.55000000000000004">
      <c r="A54" s="21" t="s">
        <v>70</v>
      </c>
      <c r="B54" s="31">
        <v>-70.829499999999996</v>
      </c>
      <c r="C54" s="31">
        <v>39.814700000000002</v>
      </c>
      <c r="D54" s="21">
        <v>106</v>
      </c>
      <c r="E54" s="21">
        <v>20</v>
      </c>
      <c r="F54" s="13">
        <v>10.148999999999999</v>
      </c>
      <c r="G54" s="13">
        <v>10.071</v>
      </c>
      <c r="H54" s="13">
        <v>25.288699999999999</v>
      </c>
      <c r="I54" s="13">
        <v>35.288499999999999</v>
      </c>
      <c r="J54" s="38">
        <v>8.0233207037330754</v>
      </c>
      <c r="K54" s="38">
        <v>0.80997340342101687</v>
      </c>
      <c r="L54" s="21"/>
      <c r="M54" s="21"/>
      <c r="N54" s="21"/>
    </row>
    <row r="55" spans="1:14" ht="14.25" customHeight="1" x14ac:dyDescent="0.55000000000000004">
      <c r="A55" s="13" t="s">
        <v>70</v>
      </c>
      <c r="B55" s="32">
        <v>-70.829499999999996</v>
      </c>
      <c r="C55" s="32">
        <v>39.814700000000002</v>
      </c>
      <c r="D55" s="13">
        <v>106</v>
      </c>
      <c r="E55" s="13">
        <v>18</v>
      </c>
      <c r="F55" s="13">
        <v>19.966999999999999</v>
      </c>
      <c r="G55" s="13">
        <v>19.814</v>
      </c>
      <c r="H55" s="13">
        <v>25.345099999999999</v>
      </c>
      <c r="I55" s="13">
        <v>35.405799999999999</v>
      </c>
      <c r="J55" s="29">
        <v>6.3932211354891759</v>
      </c>
      <c r="K55" s="29">
        <v>1.8276322948987076</v>
      </c>
      <c r="L55" s="13"/>
      <c r="M55" s="13"/>
      <c r="N55" s="13"/>
    </row>
    <row r="56" spans="1:14" ht="14.25" customHeight="1" x14ac:dyDescent="0.55000000000000004">
      <c r="A56" s="13" t="s">
        <v>70</v>
      </c>
      <c r="B56" s="32">
        <v>-70.829499999999996</v>
      </c>
      <c r="C56" s="32">
        <v>39.814700000000002</v>
      </c>
      <c r="D56" s="13">
        <v>106</v>
      </c>
      <c r="E56" s="13">
        <v>16</v>
      </c>
      <c r="F56" s="13">
        <v>30.265999999999998</v>
      </c>
      <c r="G56" s="13">
        <v>30.032</v>
      </c>
      <c r="H56" s="13">
        <v>20.618099999999998</v>
      </c>
      <c r="I56" s="13">
        <v>35.630000000000003</v>
      </c>
      <c r="J56" s="29">
        <v>5.2330601815137898</v>
      </c>
      <c r="K56" s="29">
        <v>0.64382501297567973</v>
      </c>
      <c r="L56" s="13"/>
      <c r="M56" s="13"/>
      <c r="N56" s="13"/>
    </row>
    <row r="57" spans="1:14" ht="14.25" customHeight="1" x14ac:dyDescent="0.55000000000000004">
      <c r="A57" s="13" t="s">
        <v>70</v>
      </c>
      <c r="B57" s="32">
        <v>-70.829499999999996</v>
      </c>
      <c r="C57" s="32">
        <v>39.814700000000002</v>
      </c>
      <c r="D57" s="13">
        <v>106</v>
      </c>
      <c r="E57" s="13">
        <v>14</v>
      </c>
      <c r="F57" s="13">
        <v>40.335000000000001</v>
      </c>
      <c r="G57" s="13">
        <v>40.023000000000003</v>
      </c>
      <c r="H57" s="13">
        <v>19.139099999999999</v>
      </c>
      <c r="I57" s="13">
        <v>35.7087</v>
      </c>
      <c r="J57" s="29">
        <v>11.166035186653744</v>
      </c>
      <c r="K57" s="29">
        <v>2.9699024792103952</v>
      </c>
      <c r="L57" s="13"/>
      <c r="M57" s="13"/>
      <c r="N57" s="13"/>
    </row>
    <row r="58" spans="1:14" ht="14.25" customHeight="1" x14ac:dyDescent="0.55000000000000004">
      <c r="A58" s="13" t="s">
        <v>70</v>
      </c>
      <c r="B58" s="32">
        <v>-70.829499999999996</v>
      </c>
      <c r="C58" s="32">
        <v>39.814700000000002</v>
      </c>
      <c r="D58" s="13">
        <v>106</v>
      </c>
      <c r="E58" s="13">
        <v>12</v>
      </c>
      <c r="F58" s="13">
        <v>49.286000000000001</v>
      </c>
      <c r="G58" s="13">
        <v>48.902999999999999</v>
      </c>
      <c r="H58" s="13">
        <v>17.630600000000001</v>
      </c>
      <c r="I58" s="13">
        <v>35.776400000000002</v>
      </c>
      <c r="J58" s="29">
        <v>61.258554351337864</v>
      </c>
      <c r="K58" s="29">
        <v>1.3291871235626926</v>
      </c>
      <c r="L58" s="13"/>
      <c r="M58" s="13"/>
      <c r="N58" s="13"/>
    </row>
    <row r="59" spans="1:14" ht="14.25" customHeight="1" x14ac:dyDescent="0.55000000000000004">
      <c r="A59" s="13" t="s">
        <v>70</v>
      </c>
      <c r="B59" s="32">
        <v>-70.829499999999996</v>
      </c>
      <c r="C59" s="32">
        <v>39.814700000000002</v>
      </c>
      <c r="D59" s="13">
        <v>106</v>
      </c>
      <c r="E59" s="13">
        <v>10</v>
      </c>
      <c r="F59" s="13">
        <v>60.238</v>
      </c>
      <c r="G59" s="13">
        <v>59.768999999999998</v>
      </c>
      <c r="H59" s="13">
        <v>16.378299999999999</v>
      </c>
      <c r="I59" s="13">
        <v>35.8048</v>
      </c>
      <c r="J59" s="29">
        <v>16.335359943607365</v>
      </c>
      <c r="K59" s="29">
        <v>5.5452025311131159</v>
      </c>
      <c r="L59" s="13"/>
      <c r="M59" s="13"/>
      <c r="N59" s="13"/>
    </row>
    <row r="60" spans="1:14" ht="14.25" customHeight="1" x14ac:dyDescent="0.55000000000000004">
      <c r="A60" s="13" t="s">
        <v>70</v>
      </c>
      <c r="B60" s="32">
        <v>-70.829499999999996</v>
      </c>
      <c r="C60" s="32">
        <v>39.814700000000002</v>
      </c>
      <c r="D60" s="13">
        <v>106</v>
      </c>
      <c r="E60" s="13">
        <v>8</v>
      </c>
      <c r="F60" s="16">
        <v>80.608999999999995</v>
      </c>
      <c r="G60" s="16">
        <v>79.977000000000004</v>
      </c>
      <c r="H60" s="16">
        <v>14.838699999999999</v>
      </c>
      <c r="I60" s="16">
        <v>35.729799999999997</v>
      </c>
      <c r="J60" s="29">
        <v>5.9526536846124474</v>
      </c>
      <c r="K60" s="29">
        <v>0.16614839044533658</v>
      </c>
      <c r="L60" s="13"/>
      <c r="M60" s="13"/>
      <c r="N60" s="13"/>
    </row>
    <row r="61" spans="1:14" ht="14.25" customHeight="1" x14ac:dyDescent="0.55000000000000004">
      <c r="A61" s="13" t="s">
        <v>70</v>
      </c>
      <c r="B61" s="32">
        <v>-70.829499999999996</v>
      </c>
      <c r="C61" s="32">
        <v>39.814700000000002</v>
      </c>
      <c r="D61" s="13">
        <v>106</v>
      </c>
      <c r="E61" s="13">
        <v>6</v>
      </c>
      <c r="F61" s="13">
        <v>100.792</v>
      </c>
      <c r="G61" s="13">
        <v>99.997</v>
      </c>
      <c r="H61" s="13">
        <v>13.9573</v>
      </c>
      <c r="I61" s="13">
        <v>35.708100000000002</v>
      </c>
      <c r="J61" s="29">
        <v>7.8470937233823825</v>
      </c>
      <c r="K61" s="29">
        <v>3.260662162489731</v>
      </c>
      <c r="L61" s="13"/>
      <c r="M61" s="13"/>
      <c r="N61" s="13"/>
    </row>
    <row r="62" spans="1:14" ht="14.25" customHeight="1" x14ac:dyDescent="0.55000000000000004">
      <c r="A62" s="13" t="s">
        <v>70</v>
      </c>
      <c r="B62" s="32">
        <v>-70.829499999999996</v>
      </c>
      <c r="C62" s="32">
        <v>39.814700000000002</v>
      </c>
      <c r="D62" s="13">
        <v>106</v>
      </c>
      <c r="E62" s="13">
        <v>3</v>
      </c>
      <c r="F62" s="13">
        <v>201.874</v>
      </c>
      <c r="G62" s="13">
        <v>200.233</v>
      </c>
      <c r="H62" s="13">
        <v>11.0084</v>
      </c>
      <c r="I62" s="13">
        <v>35.407600000000002</v>
      </c>
      <c r="J62" s="29">
        <v>3.823244338708256</v>
      </c>
      <c r="K62" s="29">
        <v>0.31152823208500624</v>
      </c>
      <c r="L62" s="13"/>
      <c r="M62" s="13"/>
      <c r="N62" s="13"/>
    </row>
    <row r="63" spans="1:14" ht="14.25" customHeight="1" x14ac:dyDescent="0.55000000000000004">
      <c r="A63" s="16" t="s">
        <v>70</v>
      </c>
      <c r="B63" s="33">
        <v>-70.829499999999996</v>
      </c>
      <c r="C63" s="33">
        <v>39.814700000000002</v>
      </c>
      <c r="D63" s="16">
        <v>106</v>
      </c>
      <c r="E63" s="16">
        <v>1</v>
      </c>
      <c r="F63" s="13">
        <v>302.59399999999999</v>
      </c>
      <c r="G63" s="13">
        <v>300.06099999999998</v>
      </c>
      <c r="H63" s="13">
        <v>8.8434000000000008</v>
      </c>
      <c r="I63" s="13">
        <v>35.209800000000001</v>
      </c>
      <c r="J63" s="35">
        <v>3.3239345610479631</v>
      </c>
      <c r="K63" s="35">
        <v>0.64382501297567729</v>
      </c>
      <c r="L63" s="16"/>
      <c r="M63" s="16"/>
      <c r="N63" s="16"/>
    </row>
    <row r="64" spans="1:14" ht="14.25" customHeight="1" x14ac:dyDescent="0.55000000000000004">
      <c r="A64" s="21" t="s">
        <v>69</v>
      </c>
      <c r="B64" s="21">
        <v>-70.830100000000002</v>
      </c>
      <c r="C64" s="21">
        <v>39.879399999999997</v>
      </c>
      <c r="D64" s="21">
        <v>107</v>
      </c>
      <c r="E64" s="21">
        <v>23</v>
      </c>
      <c r="F64" s="13">
        <v>2.09</v>
      </c>
      <c r="G64" s="13">
        <v>2.0739999999999998</v>
      </c>
      <c r="H64" s="13">
        <v>23.0336</v>
      </c>
      <c r="I64" s="13">
        <v>32.9649</v>
      </c>
      <c r="J64" s="38">
        <v>32.812582606397044</v>
      </c>
      <c r="K64" s="38">
        <v>1.5991782580363672</v>
      </c>
      <c r="L64" s="21"/>
      <c r="M64" s="21"/>
      <c r="N64" s="21"/>
    </row>
    <row r="65" spans="1:14" ht="14.25" customHeight="1" x14ac:dyDescent="0.55000000000000004">
      <c r="A65" s="13" t="s">
        <v>69</v>
      </c>
      <c r="B65" s="13">
        <v>-70.830100000000002</v>
      </c>
      <c r="C65" s="13">
        <v>39.879399999999997</v>
      </c>
      <c r="D65" s="13">
        <v>107</v>
      </c>
      <c r="E65" s="13">
        <v>18</v>
      </c>
      <c r="F65" s="13">
        <v>10.14</v>
      </c>
      <c r="G65" s="13">
        <v>10.061999999999999</v>
      </c>
      <c r="H65" s="13">
        <v>25.397500000000001</v>
      </c>
      <c r="I65" s="13">
        <v>35.538200000000003</v>
      </c>
      <c r="J65" s="29">
        <v>10.138044467941373</v>
      </c>
      <c r="K65" s="29">
        <v>0.51921372014167766</v>
      </c>
      <c r="L65" s="13"/>
      <c r="M65" s="13"/>
      <c r="N65" s="13"/>
    </row>
    <row r="66" spans="1:14" ht="14.25" customHeight="1" x14ac:dyDescent="0.55000000000000004">
      <c r="A66" s="13" t="s">
        <v>69</v>
      </c>
      <c r="B66" s="13">
        <v>-70.830100000000002</v>
      </c>
      <c r="C66" s="13">
        <v>39.879399999999997</v>
      </c>
      <c r="D66" s="13">
        <v>107</v>
      </c>
      <c r="E66" s="13">
        <v>16</v>
      </c>
      <c r="F66" s="13">
        <v>20.172000000000001</v>
      </c>
      <c r="G66" s="13">
        <v>20.015999999999998</v>
      </c>
      <c r="H66" s="13">
        <v>25.301200000000001</v>
      </c>
      <c r="I66" s="13">
        <v>35.597999999999999</v>
      </c>
      <c r="J66" s="29">
        <v>14.382177578053867</v>
      </c>
      <c r="K66" s="29">
        <v>0.24922258566800423</v>
      </c>
      <c r="L66" s="13"/>
      <c r="M66" s="13"/>
      <c r="N66" s="13"/>
    </row>
    <row r="67" spans="1:14" ht="14.25" customHeight="1" x14ac:dyDescent="0.55000000000000004">
      <c r="A67" s="13" t="s">
        <v>69</v>
      </c>
      <c r="B67" s="13">
        <v>-70.830100000000002</v>
      </c>
      <c r="C67" s="13">
        <v>39.879399999999997</v>
      </c>
      <c r="D67" s="13">
        <v>107</v>
      </c>
      <c r="E67" s="13">
        <v>14</v>
      </c>
      <c r="F67" s="13">
        <v>30.498999999999999</v>
      </c>
      <c r="G67" s="13">
        <v>30.263000000000002</v>
      </c>
      <c r="H67" s="13">
        <v>19.988099999999999</v>
      </c>
      <c r="I67" s="13">
        <v>35.454799999999999</v>
      </c>
      <c r="J67" s="29">
        <v>8.0673774488207464</v>
      </c>
      <c r="K67" s="29">
        <v>4.1537097611334457E-2</v>
      </c>
      <c r="L67" s="13"/>
      <c r="M67" s="13"/>
      <c r="N67" s="13"/>
    </row>
    <row r="68" spans="1:14" ht="14.25" customHeight="1" x14ac:dyDescent="0.55000000000000004">
      <c r="A68" s="13" t="s">
        <v>69</v>
      </c>
      <c r="B68" s="13">
        <v>-70.830100000000002</v>
      </c>
      <c r="C68" s="13">
        <v>39.879399999999997</v>
      </c>
      <c r="D68" s="13">
        <v>107</v>
      </c>
      <c r="E68" s="13">
        <v>12</v>
      </c>
      <c r="F68" s="13">
        <v>43.396000000000001</v>
      </c>
      <c r="G68" s="13">
        <v>43.06</v>
      </c>
      <c r="H68" s="13">
        <v>17.905200000000001</v>
      </c>
      <c r="I68" s="13">
        <v>35.804499999999997</v>
      </c>
      <c r="J68" s="29">
        <v>53.989191411871829</v>
      </c>
      <c r="K68" s="29">
        <v>1.059195989089023</v>
      </c>
      <c r="L68" s="13"/>
      <c r="M68" s="13"/>
      <c r="N68" s="13"/>
    </row>
    <row r="69" spans="1:14" ht="14.25" customHeight="1" x14ac:dyDescent="0.55000000000000004">
      <c r="A69" s="13" t="s">
        <v>69</v>
      </c>
      <c r="B69" s="13">
        <v>-70.830100000000002</v>
      </c>
      <c r="C69" s="13">
        <v>39.879399999999997</v>
      </c>
      <c r="D69" s="13">
        <v>107</v>
      </c>
      <c r="E69" s="13">
        <v>10</v>
      </c>
      <c r="F69" s="13">
        <v>60.661000000000001</v>
      </c>
      <c r="G69" s="13">
        <v>60.188000000000002</v>
      </c>
      <c r="H69" s="13">
        <v>16.042400000000001</v>
      </c>
      <c r="I69" s="13">
        <v>35.840800000000002</v>
      </c>
      <c r="J69" s="29">
        <v>13.148588715599026</v>
      </c>
      <c r="K69" s="29">
        <v>1.6199468068420337</v>
      </c>
      <c r="L69" s="13"/>
      <c r="M69" s="13"/>
      <c r="N69" s="13"/>
    </row>
    <row r="70" spans="1:14" ht="14.25" customHeight="1" x14ac:dyDescent="0.55000000000000004">
      <c r="A70" s="13" t="s">
        <v>69</v>
      </c>
      <c r="B70" s="13">
        <v>-70.830100000000002</v>
      </c>
      <c r="C70" s="13">
        <v>39.879399999999997</v>
      </c>
      <c r="D70" s="13">
        <v>107</v>
      </c>
      <c r="E70" s="13">
        <v>8</v>
      </c>
      <c r="F70" s="13">
        <v>80.667000000000002</v>
      </c>
      <c r="G70" s="13">
        <v>80.034000000000006</v>
      </c>
      <c r="H70" s="13">
        <v>14.806800000000001</v>
      </c>
      <c r="I70" s="13">
        <v>35.774299999999997</v>
      </c>
      <c r="J70" s="29">
        <v>7.6268099979440187</v>
      </c>
      <c r="K70" s="29">
        <v>0.33229678089067316</v>
      </c>
      <c r="L70" s="13"/>
      <c r="M70" s="13"/>
      <c r="N70" s="13"/>
    </row>
    <row r="71" spans="1:14" ht="14.25" customHeight="1" x14ac:dyDescent="0.55000000000000004">
      <c r="A71" s="13" t="s">
        <v>69</v>
      </c>
      <c r="B71" s="13">
        <v>-70.830100000000002</v>
      </c>
      <c r="C71" s="13">
        <v>39.879399999999997</v>
      </c>
      <c r="D71" s="13">
        <v>107</v>
      </c>
      <c r="E71" s="13">
        <v>6</v>
      </c>
      <c r="F71" s="13">
        <v>101.069</v>
      </c>
      <c r="G71" s="13">
        <v>100.271</v>
      </c>
      <c r="H71" s="13">
        <v>14.557499999999999</v>
      </c>
      <c r="I71" s="13">
        <v>35.8566</v>
      </c>
      <c r="J71" s="29">
        <v>6.8337885863659054</v>
      </c>
      <c r="K71" s="29">
        <v>0.29075968327933932</v>
      </c>
      <c r="L71" s="13"/>
      <c r="M71" s="13"/>
      <c r="N71" s="13"/>
    </row>
    <row r="72" spans="1:14" ht="14.25" customHeight="1" x14ac:dyDescent="0.55000000000000004">
      <c r="A72" s="13" t="s">
        <v>69</v>
      </c>
      <c r="B72" s="13">
        <v>-70.830100000000002</v>
      </c>
      <c r="C72" s="13">
        <v>39.879399999999997</v>
      </c>
      <c r="D72" s="13">
        <v>107</v>
      </c>
      <c r="E72" s="13">
        <v>3</v>
      </c>
      <c r="F72" s="12">
        <v>201.84800000000001</v>
      </c>
      <c r="G72" s="12">
        <v>200.20599999999999</v>
      </c>
      <c r="H72" s="12">
        <v>10.9747</v>
      </c>
      <c r="I72" s="12">
        <v>35.405700000000003</v>
      </c>
      <c r="J72" s="29">
        <v>3.9701001556671658</v>
      </c>
      <c r="K72" s="29">
        <v>0.56075081775301172</v>
      </c>
      <c r="L72" s="13"/>
      <c r="M72" s="13"/>
      <c r="N72" s="13"/>
    </row>
    <row r="73" spans="1:14" ht="14.25" customHeight="1" x14ac:dyDescent="0.55000000000000004">
      <c r="A73" s="16" t="s">
        <v>69</v>
      </c>
      <c r="B73" s="16">
        <v>-70.830100000000002</v>
      </c>
      <c r="C73" s="16">
        <v>39.879399999999997</v>
      </c>
      <c r="D73" s="16">
        <v>107</v>
      </c>
      <c r="E73" s="16">
        <v>1</v>
      </c>
      <c r="F73" s="13">
        <v>302.22699999999998</v>
      </c>
      <c r="G73" s="13">
        <v>299.69499999999999</v>
      </c>
      <c r="H73" s="13">
        <v>9.1325000000000003</v>
      </c>
      <c r="I73" s="13">
        <v>35.208799999999997</v>
      </c>
      <c r="J73" s="35">
        <v>3.1477075806972712</v>
      </c>
      <c r="K73" s="35">
        <v>0.10384274402833552</v>
      </c>
      <c r="L73" s="16"/>
      <c r="M73" s="16"/>
      <c r="N73" s="16"/>
    </row>
    <row r="74" spans="1:14" ht="14.25" customHeight="1" x14ac:dyDescent="0.55000000000000004">
      <c r="A74" s="21" t="s">
        <v>68</v>
      </c>
      <c r="B74" s="21">
        <v>-70.8309</v>
      </c>
      <c r="C74" s="21">
        <v>39.945300000000003</v>
      </c>
      <c r="D74" s="21">
        <v>108</v>
      </c>
      <c r="E74" s="21">
        <v>23</v>
      </c>
      <c r="F74" s="13">
        <v>2.6549999999999998</v>
      </c>
      <c r="G74" s="13">
        <v>2.6349999999999998</v>
      </c>
      <c r="H74" s="13">
        <v>22.476299999999998</v>
      </c>
      <c r="I74" s="13">
        <v>32.682099999999998</v>
      </c>
      <c r="J74" s="38">
        <v>12.810820336593533</v>
      </c>
      <c r="K74" s="38">
        <v>0.43613952491900865</v>
      </c>
      <c r="L74" s="21"/>
      <c r="M74" s="21"/>
      <c r="N74" s="21"/>
    </row>
    <row r="75" spans="1:14" ht="14.25" customHeight="1" x14ac:dyDescent="0.55000000000000004">
      <c r="A75" s="13" t="s">
        <v>68</v>
      </c>
      <c r="B75" s="13">
        <v>-70.8309</v>
      </c>
      <c r="C75" s="13">
        <v>39.945300000000003</v>
      </c>
      <c r="D75" s="13">
        <v>108</v>
      </c>
      <c r="E75" s="13">
        <v>19</v>
      </c>
      <c r="F75" s="13">
        <v>10.308999999999999</v>
      </c>
      <c r="G75" s="13">
        <v>10.23</v>
      </c>
      <c r="H75" s="13">
        <v>17.5365</v>
      </c>
      <c r="I75" s="13">
        <v>32.733800000000002</v>
      </c>
      <c r="J75" s="29">
        <v>15.542338532029255</v>
      </c>
      <c r="K75" s="29">
        <v>0.31152823208500652</v>
      </c>
      <c r="L75" s="13"/>
      <c r="M75" s="13"/>
      <c r="N75" s="13"/>
    </row>
    <row r="76" spans="1:14" ht="14.25" customHeight="1" x14ac:dyDescent="0.55000000000000004">
      <c r="A76" s="13" t="s">
        <v>68</v>
      </c>
      <c r="B76" s="13">
        <v>-70.8309</v>
      </c>
      <c r="C76" s="13">
        <v>39.945300000000003</v>
      </c>
      <c r="D76" s="13">
        <v>108</v>
      </c>
      <c r="E76" s="13">
        <v>17</v>
      </c>
      <c r="F76" s="13">
        <v>20.486000000000001</v>
      </c>
      <c r="G76" s="13">
        <v>20.327999999999999</v>
      </c>
      <c r="H76" s="13">
        <v>13.375500000000001</v>
      </c>
      <c r="I76" s="13">
        <v>32.781399999999998</v>
      </c>
      <c r="J76" s="29">
        <v>45.030986577378336</v>
      </c>
      <c r="K76" s="29">
        <v>2.1806976245950471</v>
      </c>
      <c r="L76" s="13"/>
      <c r="M76" s="13"/>
      <c r="N76" s="13"/>
    </row>
    <row r="77" spans="1:14" ht="14.25" customHeight="1" x14ac:dyDescent="0.55000000000000004">
      <c r="A77" s="13" t="s">
        <v>68</v>
      </c>
      <c r="B77" s="13">
        <v>-70.8309</v>
      </c>
      <c r="C77" s="13">
        <v>39.945300000000003</v>
      </c>
      <c r="D77" s="13">
        <v>108</v>
      </c>
      <c r="E77" s="13">
        <v>14</v>
      </c>
      <c r="F77" s="13">
        <v>30.175000000000001</v>
      </c>
      <c r="G77" s="13">
        <v>29.942</v>
      </c>
      <c r="H77" s="13">
        <v>12.8032</v>
      </c>
      <c r="I77" s="13">
        <v>33.371000000000002</v>
      </c>
      <c r="J77" s="29">
        <v>160.60651452404034</v>
      </c>
      <c r="K77" s="29">
        <v>1.8899379413157122</v>
      </c>
      <c r="L77" s="13"/>
      <c r="M77" s="13"/>
      <c r="N77" s="13"/>
    </row>
    <row r="78" spans="1:14" ht="14.25" customHeight="1" x14ac:dyDescent="0.55000000000000004">
      <c r="A78" s="13" t="s">
        <v>68</v>
      </c>
      <c r="B78" s="13">
        <v>-70.8309</v>
      </c>
      <c r="C78" s="13">
        <v>39.945300000000003</v>
      </c>
      <c r="D78" s="13">
        <v>108</v>
      </c>
      <c r="E78" s="13">
        <v>12</v>
      </c>
      <c r="F78" s="13">
        <v>40.536000000000001</v>
      </c>
      <c r="G78" s="13">
        <v>40.220999999999997</v>
      </c>
      <c r="H78" s="13">
        <v>11.6313</v>
      </c>
      <c r="I78" s="13">
        <v>33.782899999999998</v>
      </c>
      <c r="J78" s="29">
        <v>35.323817076394405</v>
      </c>
      <c r="K78" s="29">
        <v>0.62305646417001559</v>
      </c>
      <c r="L78" s="13"/>
      <c r="M78" s="13"/>
      <c r="N78" s="13"/>
    </row>
    <row r="79" spans="1:14" ht="14.25" customHeight="1" x14ac:dyDescent="0.55000000000000004">
      <c r="A79" s="13" t="s">
        <v>68</v>
      </c>
      <c r="B79" s="13">
        <v>-70.8309</v>
      </c>
      <c r="C79" s="13">
        <v>39.945300000000003</v>
      </c>
      <c r="D79" s="13">
        <v>108</v>
      </c>
      <c r="E79" s="13">
        <v>10</v>
      </c>
      <c r="F79" s="13">
        <v>60.911000000000001</v>
      </c>
      <c r="G79" s="13">
        <v>60.436</v>
      </c>
      <c r="H79" s="13">
        <v>13.9588</v>
      </c>
      <c r="I79" s="13">
        <v>35.1021</v>
      </c>
      <c r="J79" s="29">
        <v>14.147208270919611</v>
      </c>
      <c r="K79" s="29">
        <v>0.45690807372467523</v>
      </c>
      <c r="L79" s="13"/>
      <c r="M79" s="13"/>
      <c r="N79" s="13"/>
    </row>
    <row r="80" spans="1:14" ht="14.25" customHeight="1" x14ac:dyDescent="0.55000000000000004">
      <c r="A80" s="13" t="s">
        <v>68</v>
      </c>
      <c r="B80" s="13">
        <v>-70.8309</v>
      </c>
      <c r="C80" s="13">
        <v>39.945300000000003</v>
      </c>
      <c r="D80" s="13">
        <v>108</v>
      </c>
      <c r="E80" s="13">
        <v>9</v>
      </c>
      <c r="F80" s="13">
        <v>69.004000000000005</v>
      </c>
      <c r="G80" s="13">
        <v>68.463999999999999</v>
      </c>
      <c r="H80" s="13">
        <v>13.8835</v>
      </c>
      <c r="I80" s="13">
        <v>35.201599999999999</v>
      </c>
      <c r="J80" s="29">
        <v>16.056333891385439</v>
      </c>
      <c r="K80" s="29">
        <v>8.1828082294328315</v>
      </c>
      <c r="L80" s="13"/>
      <c r="M80" s="13"/>
      <c r="N80" s="13"/>
    </row>
    <row r="81" spans="1:14" ht="14.25" customHeight="1" x14ac:dyDescent="0.55000000000000004">
      <c r="A81" s="13" t="s">
        <v>68</v>
      </c>
      <c r="B81" s="13">
        <v>-70.8309</v>
      </c>
      <c r="C81" s="13">
        <v>39.945300000000003</v>
      </c>
      <c r="D81" s="13">
        <v>108</v>
      </c>
      <c r="E81" s="13">
        <v>7</v>
      </c>
      <c r="F81" s="13">
        <v>80.701999999999998</v>
      </c>
      <c r="G81" s="13">
        <v>80.069000000000003</v>
      </c>
      <c r="H81" s="13">
        <v>16.140999999999998</v>
      </c>
      <c r="I81" s="13">
        <v>36.094000000000001</v>
      </c>
      <c r="J81" s="29">
        <v>14.11783710752783</v>
      </c>
      <c r="K81" s="29">
        <v>1.5368726116193647</v>
      </c>
      <c r="L81" s="13"/>
      <c r="M81" s="13"/>
      <c r="N81" s="13"/>
    </row>
    <row r="82" spans="1:14" ht="14.25" customHeight="1" x14ac:dyDescent="0.55000000000000004">
      <c r="A82" s="13" t="s">
        <v>68</v>
      </c>
      <c r="B82" s="13">
        <v>-70.8309</v>
      </c>
      <c r="C82" s="13">
        <v>39.945300000000003</v>
      </c>
      <c r="D82" s="13">
        <v>108</v>
      </c>
      <c r="E82" s="13">
        <v>6</v>
      </c>
      <c r="F82" s="13">
        <v>101.113</v>
      </c>
      <c r="G82" s="13">
        <v>100.315</v>
      </c>
      <c r="H82" s="13">
        <v>14.327400000000001</v>
      </c>
      <c r="I82" s="13">
        <v>35.71</v>
      </c>
      <c r="J82" s="29">
        <v>7.582753252856345</v>
      </c>
      <c r="K82" s="29">
        <v>1.5161040628136913</v>
      </c>
      <c r="L82" s="13"/>
      <c r="M82" s="13"/>
      <c r="N82" s="13"/>
    </row>
    <row r="83" spans="1:14" ht="14.25" customHeight="1" x14ac:dyDescent="0.55000000000000004">
      <c r="A83" s="13" t="s">
        <v>68</v>
      </c>
      <c r="B83" s="13">
        <v>-70.8309</v>
      </c>
      <c r="C83" s="13">
        <v>39.945300000000003</v>
      </c>
      <c r="D83" s="13">
        <v>108</v>
      </c>
      <c r="E83" s="13">
        <v>3</v>
      </c>
      <c r="F83" s="13">
        <v>202.02600000000001</v>
      </c>
      <c r="G83" s="13">
        <v>200.381</v>
      </c>
      <c r="H83" s="13">
        <v>11.776899999999999</v>
      </c>
      <c r="I83" s="13">
        <v>35.509799999999998</v>
      </c>
      <c r="J83" s="29">
        <v>6.0407671747877938</v>
      </c>
      <c r="K83" s="29">
        <v>2.6999113447367193</v>
      </c>
      <c r="L83" s="13"/>
      <c r="M83" s="13"/>
      <c r="N83" s="13"/>
    </row>
    <row r="84" spans="1:14" ht="14.25" customHeight="1" x14ac:dyDescent="0.55000000000000004">
      <c r="A84" s="16" t="s">
        <v>68</v>
      </c>
      <c r="B84" s="16">
        <v>-70.8309</v>
      </c>
      <c r="C84" s="16">
        <v>39.945300000000003</v>
      </c>
      <c r="D84" s="16">
        <v>108</v>
      </c>
      <c r="E84" s="16">
        <v>1</v>
      </c>
      <c r="F84" s="13">
        <v>302.38</v>
      </c>
      <c r="G84" s="13">
        <v>299.84500000000003</v>
      </c>
      <c r="H84" s="13">
        <v>9.0714000000000006</v>
      </c>
      <c r="I84" s="13">
        <v>35.196199999999997</v>
      </c>
      <c r="J84" s="35">
        <v>7.8764648867741647</v>
      </c>
      <c r="K84" s="35">
        <v>0.31152823208500657</v>
      </c>
      <c r="L84" s="16"/>
      <c r="M84" s="16"/>
      <c r="N84" s="16"/>
    </row>
    <row r="85" spans="1:14" ht="14.25" customHeight="1" x14ac:dyDescent="0.55000000000000004">
      <c r="A85" s="12" t="s">
        <v>67</v>
      </c>
      <c r="B85" s="12">
        <v>-70.829800000000006</v>
      </c>
      <c r="C85" s="12">
        <v>40.009799999999998</v>
      </c>
      <c r="D85" s="12">
        <v>109</v>
      </c>
      <c r="E85" s="12">
        <v>23</v>
      </c>
      <c r="F85" s="13">
        <v>2.09</v>
      </c>
      <c r="G85" s="13">
        <v>2.0739999999999998</v>
      </c>
      <c r="H85" s="13">
        <v>22.145</v>
      </c>
      <c r="I85" s="13">
        <v>32.561300000000003</v>
      </c>
      <c r="J85" s="34">
        <v>16.452844597174494</v>
      </c>
      <c r="K85" s="34">
        <v>2.1391605269837104</v>
      </c>
    </row>
    <row r="86" spans="1:14" ht="14.25" customHeight="1" x14ac:dyDescent="0.55000000000000004">
      <c r="A86" s="12" t="s">
        <v>67</v>
      </c>
      <c r="B86" s="12">
        <v>-70.829800000000006</v>
      </c>
      <c r="C86" s="12">
        <v>40.009799999999998</v>
      </c>
      <c r="D86" s="12">
        <v>109</v>
      </c>
      <c r="E86" s="12">
        <v>18</v>
      </c>
      <c r="F86" s="16">
        <v>10.238</v>
      </c>
      <c r="G86" s="16">
        <v>10.159000000000001</v>
      </c>
      <c r="H86" s="16">
        <v>21.6174</v>
      </c>
      <c r="I86" s="16">
        <v>32.620199999999997</v>
      </c>
      <c r="J86" s="34">
        <v>10.549240755426322</v>
      </c>
      <c r="K86" s="34">
        <v>0.18691693925100442</v>
      </c>
    </row>
    <row r="87" spans="1:14" ht="14.25" customHeight="1" x14ac:dyDescent="0.55000000000000004">
      <c r="A87" s="12" t="s">
        <v>67</v>
      </c>
      <c r="B87" s="12">
        <v>-70.829800000000006</v>
      </c>
      <c r="C87" s="12">
        <v>40.009799999999998</v>
      </c>
      <c r="D87" s="12">
        <v>109</v>
      </c>
      <c r="E87" s="12">
        <v>16</v>
      </c>
      <c r="F87" s="13">
        <v>19.943000000000001</v>
      </c>
      <c r="G87" s="13">
        <v>19.789000000000001</v>
      </c>
      <c r="H87" s="13">
        <v>13.6534</v>
      </c>
      <c r="I87" s="13">
        <v>33.103700000000003</v>
      </c>
      <c r="J87" s="34">
        <v>9.6974770170646458</v>
      </c>
      <c r="K87" s="34">
        <v>2.0768548805667857E-2</v>
      </c>
    </row>
    <row r="88" spans="1:14" ht="14.25" customHeight="1" x14ac:dyDescent="0.55000000000000004">
      <c r="A88" s="12" t="s">
        <v>67</v>
      </c>
      <c r="B88" s="12">
        <v>-70.829800000000006</v>
      </c>
      <c r="C88" s="12">
        <v>40.009799999999998</v>
      </c>
      <c r="D88" s="12">
        <v>109</v>
      </c>
      <c r="E88" s="12">
        <v>14</v>
      </c>
      <c r="F88" s="13">
        <v>30.707000000000001</v>
      </c>
      <c r="G88" s="13">
        <v>30.47</v>
      </c>
      <c r="H88" s="13">
        <v>11.6934</v>
      </c>
      <c r="I88" s="13">
        <v>33.374600000000001</v>
      </c>
      <c r="J88" s="34">
        <v>50.068141099068939</v>
      </c>
      <c r="K88" s="34">
        <v>0.78920485461534839</v>
      </c>
    </row>
    <row r="89" spans="1:14" ht="14.25" customHeight="1" x14ac:dyDescent="0.55000000000000004">
      <c r="A89" s="12" t="s">
        <v>67</v>
      </c>
      <c r="B89" s="12">
        <v>-70.829800000000006</v>
      </c>
      <c r="C89" s="12">
        <v>40.009799999999998</v>
      </c>
      <c r="D89" s="12">
        <v>109</v>
      </c>
      <c r="E89" s="12">
        <v>12</v>
      </c>
      <c r="F89" s="13">
        <v>41.017000000000003</v>
      </c>
      <c r="G89" s="13">
        <v>40.698999999999998</v>
      </c>
      <c r="H89" s="13">
        <v>9.7787000000000006</v>
      </c>
      <c r="I89" s="13">
        <v>33.312899999999999</v>
      </c>
      <c r="J89" s="34">
        <v>11.415690075483891</v>
      </c>
      <c r="K89" s="34">
        <v>0.24922258566800548</v>
      </c>
    </row>
    <row r="90" spans="1:14" ht="14.25" customHeight="1" x14ac:dyDescent="0.55000000000000004">
      <c r="A90" s="12" t="s">
        <v>67</v>
      </c>
      <c r="B90" s="12">
        <v>-70.829800000000006</v>
      </c>
      <c r="C90" s="12">
        <v>40.009799999999998</v>
      </c>
      <c r="D90" s="12">
        <v>109</v>
      </c>
      <c r="E90" s="12">
        <v>10</v>
      </c>
      <c r="F90" s="13">
        <v>60.558</v>
      </c>
      <c r="G90" s="13">
        <v>60.085000000000001</v>
      </c>
      <c r="H90" s="13">
        <v>10.226900000000001</v>
      </c>
      <c r="I90" s="13">
        <v>33.949399999999997</v>
      </c>
      <c r="J90" s="34">
        <v>5.1890034364261171</v>
      </c>
      <c r="K90" s="34">
        <v>0.41537097611334206</v>
      </c>
    </row>
    <row r="91" spans="1:14" ht="14.25" customHeight="1" x14ac:dyDescent="0.55000000000000004">
      <c r="A91" s="12" t="s">
        <v>67</v>
      </c>
      <c r="B91" s="12">
        <v>-70.829800000000006</v>
      </c>
      <c r="C91" s="12">
        <v>40.009799999999998</v>
      </c>
      <c r="D91" s="12">
        <v>109</v>
      </c>
      <c r="E91" s="12">
        <v>8</v>
      </c>
      <c r="F91" s="13">
        <v>80.757999999999996</v>
      </c>
      <c r="G91" s="13">
        <v>80.123000000000005</v>
      </c>
      <c r="H91" s="13">
        <v>12.8072</v>
      </c>
      <c r="I91" s="13">
        <v>34.973500000000001</v>
      </c>
      <c r="J91" s="34">
        <v>6.7016183511028871</v>
      </c>
      <c r="K91" s="34">
        <v>2.0976234293723781</v>
      </c>
    </row>
    <row r="92" spans="1:14" ht="14.25" customHeight="1" x14ac:dyDescent="0.55000000000000004">
      <c r="A92" s="12" t="s">
        <v>67</v>
      </c>
      <c r="B92" s="12">
        <v>-70.829800000000006</v>
      </c>
      <c r="C92" s="12">
        <v>40.009799999999998</v>
      </c>
      <c r="D92" s="12">
        <v>109</v>
      </c>
      <c r="E92" s="12">
        <v>6</v>
      </c>
      <c r="F92" s="13">
        <v>101.181</v>
      </c>
      <c r="G92" s="13">
        <v>100.381</v>
      </c>
      <c r="H92" s="13">
        <v>13.3942</v>
      </c>
      <c r="I92" s="13">
        <v>35.3795</v>
      </c>
      <c r="J92" s="34">
        <v>5.0715187828589894</v>
      </c>
      <c r="K92" s="34">
        <v>0.16614839044533658</v>
      </c>
    </row>
    <row r="93" spans="1:14" ht="14.25" customHeight="1" x14ac:dyDescent="0.55000000000000004">
      <c r="A93" s="16" t="s">
        <v>67</v>
      </c>
      <c r="B93" s="16">
        <v>-70.829800000000006</v>
      </c>
      <c r="C93" s="16">
        <v>40.009799999999998</v>
      </c>
      <c r="D93" s="16">
        <v>109</v>
      </c>
      <c r="E93" s="16">
        <v>3</v>
      </c>
      <c r="F93" s="13">
        <v>201.46</v>
      </c>
      <c r="G93" s="13">
        <v>199.81899999999999</v>
      </c>
      <c r="H93" s="13">
        <v>12.1411</v>
      </c>
      <c r="I93" s="13">
        <v>35.553199999999997</v>
      </c>
      <c r="J93" s="35">
        <v>4.9393485475959702</v>
      </c>
      <c r="K93" s="35">
        <v>1.8068637460930363</v>
      </c>
      <c r="L93" s="16"/>
      <c r="M93" s="16"/>
      <c r="N93" s="16"/>
    </row>
    <row r="94" spans="1:14" ht="14.25" customHeight="1" x14ac:dyDescent="0.55000000000000004">
      <c r="A94" s="12" t="s">
        <v>66</v>
      </c>
      <c r="B94" s="12">
        <v>-70.831699999999998</v>
      </c>
      <c r="C94" s="12">
        <v>40.075800000000001</v>
      </c>
      <c r="D94" s="12">
        <v>110</v>
      </c>
      <c r="E94" s="12">
        <v>17</v>
      </c>
      <c r="F94" s="12">
        <v>13.182</v>
      </c>
      <c r="G94" s="13">
        <v>13.081</v>
      </c>
      <c r="H94" s="13">
        <v>17.9269</v>
      </c>
      <c r="I94" s="13">
        <v>32.699100000000001</v>
      </c>
      <c r="J94" s="34">
        <v>17.627691132845776</v>
      </c>
      <c r="K94" s="34">
        <v>1.6407153556477005</v>
      </c>
    </row>
    <row r="95" spans="1:14" ht="14.25" customHeight="1" x14ac:dyDescent="0.55000000000000004">
      <c r="A95" s="12" t="s">
        <v>66</v>
      </c>
      <c r="B95" s="12">
        <v>-70.831699999999998</v>
      </c>
      <c r="C95" s="12">
        <v>40.075800000000001</v>
      </c>
      <c r="D95" s="12">
        <v>110</v>
      </c>
      <c r="E95" s="12">
        <v>13</v>
      </c>
      <c r="F95" s="13">
        <v>20.504000000000001</v>
      </c>
      <c r="G95" s="13">
        <v>20.344999999999999</v>
      </c>
      <c r="H95" s="13">
        <v>14.7415</v>
      </c>
      <c r="I95" s="13">
        <v>33.135199999999998</v>
      </c>
      <c r="J95" s="34">
        <v>15.93884923781831</v>
      </c>
      <c r="K95" s="34">
        <v>4.1537097611333201E-2</v>
      </c>
    </row>
    <row r="96" spans="1:14" ht="14.25" customHeight="1" x14ac:dyDescent="0.55000000000000004">
      <c r="A96" s="12" t="s">
        <v>66</v>
      </c>
      <c r="B96" s="12">
        <v>-70.831699999999998</v>
      </c>
      <c r="C96" s="12">
        <v>40.075800000000001</v>
      </c>
      <c r="D96" s="12">
        <v>110</v>
      </c>
      <c r="E96" s="12">
        <v>9</v>
      </c>
      <c r="F96" s="13">
        <v>31.169</v>
      </c>
      <c r="G96" s="13">
        <v>30.928000000000001</v>
      </c>
      <c r="H96" s="13">
        <v>10.275399999999999</v>
      </c>
      <c r="I96" s="13">
        <v>32.679400000000001</v>
      </c>
      <c r="J96" s="34">
        <v>18.347284635944433</v>
      </c>
      <c r="K96" s="34">
        <v>8.3074195222668915E-2</v>
      </c>
    </row>
    <row r="97" spans="1:14" ht="14.25" customHeight="1" x14ac:dyDescent="0.55000000000000004">
      <c r="A97" s="12" t="s">
        <v>66</v>
      </c>
      <c r="B97" s="12">
        <v>-70.831699999999998</v>
      </c>
      <c r="C97" s="12">
        <v>40.075800000000001</v>
      </c>
      <c r="D97" s="12">
        <v>110</v>
      </c>
      <c r="E97" s="12">
        <v>7</v>
      </c>
      <c r="F97" s="13">
        <v>40.536000000000001</v>
      </c>
      <c r="G97" s="13">
        <v>40.220999999999997</v>
      </c>
      <c r="H97" s="13">
        <v>11.094799999999999</v>
      </c>
      <c r="I97" s="13">
        <v>33.388399999999997</v>
      </c>
      <c r="J97" s="34">
        <v>20.373894909977384</v>
      </c>
      <c r="K97" s="34">
        <v>1.6199468068420326</v>
      </c>
    </row>
    <row r="98" spans="1:14" ht="14.25" customHeight="1" x14ac:dyDescent="0.55000000000000004">
      <c r="A98" s="12" t="s">
        <v>66</v>
      </c>
      <c r="B98" s="12">
        <v>-70.831699999999998</v>
      </c>
      <c r="C98" s="12">
        <v>40.075800000000001</v>
      </c>
      <c r="D98" s="12">
        <v>110</v>
      </c>
      <c r="E98" s="12">
        <v>6</v>
      </c>
      <c r="F98" s="13">
        <v>47.734000000000002</v>
      </c>
      <c r="G98" s="13">
        <v>47.363</v>
      </c>
      <c r="H98" s="13">
        <v>9.3516999999999992</v>
      </c>
      <c r="I98" s="13">
        <v>33.181699999999999</v>
      </c>
      <c r="J98" s="34">
        <v>18.376655799336213</v>
      </c>
      <c r="K98" s="34">
        <v>2.8660597351820658</v>
      </c>
    </row>
    <row r="99" spans="1:14" ht="14.25" customHeight="1" x14ac:dyDescent="0.55000000000000004">
      <c r="A99" s="12" t="s">
        <v>66</v>
      </c>
      <c r="B99" s="12">
        <v>-70.831699999999998</v>
      </c>
      <c r="C99" s="12">
        <v>40.075800000000001</v>
      </c>
      <c r="D99" s="12">
        <v>110</v>
      </c>
      <c r="E99" s="12">
        <v>5</v>
      </c>
      <c r="F99" s="13">
        <v>60.177</v>
      </c>
      <c r="G99" s="13">
        <v>59.707000000000001</v>
      </c>
      <c r="H99" s="13">
        <v>8.0336999999999996</v>
      </c>
      <c r="I99" s="13">
        <v>33.107900000000001</v>
      </c>
      <c r="J99" s="34">
        <v>12.458366375892147</v>
      </c>
      <c r="K99" s="34">
        <v>0.10384274402833552</v>
      </c>
    </row>
    <row r="100" spans="1:14" ht="14.25" customHeight="1" x14ac:dyDescent="0.55000000000000004">
      <c r="A100" s="16" t="s">
        <v>66</v>
      </c>
      <c r="B100" s="16">
        <v>-70.831699999999998</v>
      </c>
      <c r="C100" s="16">
        <v>40.075800000000001</v>
      </c>
      <c r="D100" s="16">
        <v>110</v>
      </c>
      <c r="E100" s="16">
        <v>3</v>
      </c>
      <c r="F100" s="13">
        <v>101.18600000000001</v>
      </c>
      <c r="G100" s="16">
        <v>100.386</v>
      </c>
      <c r="H100" s="16">
        <v>11.1599</v>
      </c>
      <c r="I100" s="16">
        <v>34.502400000000002</v>
      </c>
      <c r="J100" s="35">
        <v>10.593297500513994</v>
      </c>
      <c r="K100" s="35">
        <v>0.16614839044533658</v>
      </c>
      <c r="L100" s="16"/>
      <c r="M100" s="16"/>
      <c r="N100" s="16"/>
    </row>
    <row r="101" spans="1:14" ht="14.25" customHeight="1" x14ac:dyDescent="0.55000000000000004">
      <c r="A101" s="12" t="s">
        <v>65</v>
      </c>
      <c r="B101" s="12">
        <v>-70.830399999999997</v>
      </c>
      <c r="C101" s="12">
        <v>40.139600000000002</v>
      </c>
      <c r="D101" s="12">
        <v>111</v>
      </c>
      <c r="E101" s="12">
        <v>18</v>
      </c>
      <c r="F101" s="13">
        <v>2.0310000000000001</v>
      </c>
      <c r="G101" s="13">
        <v>2.0150000000000001</v>
      </c>
      <c r="H101" s="13">
        <v>22.0535</v>
      </c>
      <c r="I101" s="13">
        <v>31.982299999999999</v>
      </c>
      <c r="J101" s="34">
        <v>15.92416365612242</v>
      </c>
      <c r="K101" s="34">
        <v>0.47767662253034437</v>
      </c>
    </row>
    <row r="102" spans="1:14" ht="14.25" customHeight="1" x14ac:dyDescent="0.55000000000000004">
      <c r="A102" s="12" t="s">
        <v>65</v>
      </c>
      <c r="B102" s="12">
        <v>-70.830399999999997</v>
      </c>
      <c r="C102" s="12">
        <v>40.139600000000002</v>
      </c>
      <c r="D102" s="12">
        <v>111</v>
      </c>
      <c r="E102" s="12">
        <v>16</v>
      </c>
      <c r="F102" s="13">
        <v>10.443</v>
      </c>
      <c r="G102" s="13">
        <v>10.363</v>
      </c>
      <c r="H102" s="13">
        <v>17.678799999999999</v>
      </c>
      <c r="I102" s="13">
        <v>32.4801</v>
      </c>
      <c r="J102" s="34">
        <v>14.778688283842923</v>
      </c>
      <c r="K102" s="34">
        <v>0.93458469625501839</v>
      </c>
    </row>
    <row r="103" spans="1:14" ht="14.25" customHeight="1" x14ac:dyDescent="0.55000000000000004">
      <c r="A103" s="12" t="s">
        <v>65</v>
      </c>
      <c r="B103" s="12">
        <v>-70.830399999999997</v>
      </c>
      <c r="C103" s="12">
        <v>40.139600000000002</v>
      </c>
      <c r="D103" s="12">
        <v>111</v>
      </c>
      <c r="E103" s="12">
        <v>14</v>
      </c>
      <c r="F103" s="13">
        <v>19.963000000000001</v>
      </c>
      <c r="G103" s="13">
        <v>19.809000000000001</v>
      </c>
      <c r="H103" s="13">
        <v>9.8262999999999998</v>
      </c>
      <c r="I103" s="13">
        <v>32.567500000000003</v>
      </c>
      <c r="J103" s="34">
        <v>22.165535876876085</v>
      </c>
      <c r="K103" s="34">
        <v>5.6905823727527682</v>
      </c>
    </row>
    <row r="104" spans="1:14" ht="14.25" customHeight="1" x14ac:dyDescent="0.55000000000000004">
      <c r="A104" s="12" t="s">
        <v>65</v>
      </c>
      <c r="B104" s="12">
        <v>-70.830399999999997</v>
      </c>
      <c r="C104" s="12">
        <v>40.139600000000002</v>
      </c>
      <c r="D104" s="12">
        <v>111</v>
      </c>
      <c r="E104" s="12">
        <v>11</v>
      </c>
      <c r="F104" s="13">
        <v>30.056000000000001</v>
      </c>
      <c r="G104" s="13">
        <v>29.823</v>
      </c>
      <c r="H104" s="13">
        <v>9.0950000000000006</v>
      </c>
      <c r="I104" s="13">
        <v>32.576900000000002</v>
      </c>
      <c r="J104" s="34">
        <v>19.933327459100653</v>
      </c>
      <c r="K104" s="34">
        <v>1.7030210020647014</v>
      </c>
    </row>
    <row r="105" spans="1:14" ht="14.25" customHeight="1" x14ac:dyDescent="0.55000000000000004">
      <c r="A105" s="12" t="s">
        <v>65</v>
      </c>
      <c r="B105" s="12">
        <v>-70.830399999999997</v>
      </c>
      <c r="C105" s="12">
        <v>40.139600000000002</v>
      </c>
      <c r="D105" s="12">
        <v>111</v>
      </c>
      <c r="E105" s="12">
        <v>9</v>
      </c>
      <c r="F105" s="13">
        <v>40.756</v>
      </c>
      <c r="G105" s="13">
        <v>40.439</v>
      </c>
      <c r="H105" s="13">
        <v>8.5068000000000001</v>
      </c>
      <c r="I105" s="13">
        <v>32.629899999999999</v>
      </c>
      <c r="J105" s="34">
        <v>53.489881634211542</v>
      </c>
      <c r="K105" s="34">
        <v>14.060307541436616</v>
      </c>
    </row>
    <row r="106" spans="1:14" ht="14.25" customHeight="1" x14ac:dyDescent="0.55000000000000004">
      <c r="A106" s="12" t="s">
        <v>65</v>
      </c>
      <c r="B106" s="12">
        <v>-70.830399999999997</v>
      </c>
      <c r="C106" s="12">
        <v>40.139600000000002</v>
      </c>
      <c r="D106" s="12">
        <v>111</v>
      </c>
      <c r="E106" s="12">
        <v>7</v>
      </c>
      <c r="F106" s="13">
        <v>60.491</v>
      </c>
      <c r="G106" s="13">
        <v>60.018000000000001</v>
      </c>
      <c r="H106" s="13">
        <v>7.5000999999999998</v>
      </c>
      <c r="I106" s="13">
        <v>32.927900000000001</v>
      </c>
      <c r="J106" s="34">
        <v>11.474432402267453</v>
      </c>
      <c r="K106" s="34">
        <v>3.1152823208500706</v>
      </c>
    </row>
    <row r="107" spans="1:14" ht="14.25" customHeight="1" x14ac:dyDescent="0.55000000000000004">
      <c r="A107" s="12" t="s">
        <v>65</v>
      </c>
      <c r="B107" s="12">
        <v>-70.830399999999997</v>
      </c>
      <c r="C107" s="12">
        <v>40.139600000000002</v>
      </c>
      <c r="D107" s="12">
        <v>111</v>
      </c>
      <c r="E107" s="12">
        <v>5</v>
      </c>
      <c r="F107" s="13">
        <v>80.588999999999999</v>
      </c>
      <c r="G107" s="13">
        <v>79.954999999999998</v>
      </c>
      <c r="H107" s="13">
        <v>8.7959999999999994</v>
      </c>
      <c r="I107" s="13">
        <v>33.474699999999999</v>
      </c>
      <c r="J107" s="34">
        <v>9.3743942197550449</v>
      </c>
      <c r="K107" s="34">
        <v>3.9252557242710808</v>
      </c>
    </row>
    <row r="108" spans="1:14" ht="14.25" customHeight="1" x14ac:dyDescent="0.55000000000000004">
      <c r="A108" s="12" t="s">
        <v>65</v>
      </c>
      <c r="B108" s="12">
        <v>-70.830399999999997</v>
      </c>
      <c r="C108" s="12">
        <v>40.139600000000002</v>
      </c>
      <c r="D108" s="12">
        <v>111</v>
      </c>
      <c r="E108" s="12">
        <v>3</v>
      </c>
      <c r="F108" s="13">
        <v>100.65300000000001</v>
      </c>
      <c r="G108" s="13">
        <v>99.855999999999995</v>
      </c>
      <c r="H108" s="13">
        <v>11.617599999999999</v>
      </c>
      <c r="I108" s="13">
        <v>34.559199999999997</v>
      </c>
      <c r="J108" s="34">
        <v>10.68141099068934</v>
      </c>
      <c r="K108" s="34">
        <v>3.3229678089067365</v>
      </c>
    </row>
    <row r="109" spans="1:14" ht="14.25" customHeight="1" x14ac:dyDescent="0.55000000000000004">
      <c r="A109" s="16" t="s">
        <v>65</v>
      </c>
      <c r="B109" s="16">
        <v>-70.830399999999997</v>
      </c>
      <c r="C109" s="16">
        <v>40.139600000000002</v>
      </c>
      <c r="D109" s="16">
        <v>111</v>
      </c>
      <c r="E109" s="16">
        <v>1</v>
      </c>
      <c r="F109" s="13">
        <v>127.63500000000001</v>
      </c>
      <c r="G109" s="13">
        <v>126.616</v>
      </c>
      <c r="H109" s="13">
        <v>13.018000000000001</v>
      </c>
      <c r="I109" s="13">
        <v>35.548200000000001</v>
      </c>
      <c r="J109" s="35">
        <v>7.3771551091138718</v>
      </c>
      <c r="K109" s="35">
        <v>0.93458469625501839</v>
      </c>
      <c r="L109" s="16"/>
      <c r="M109" s="16"/>
      <c r="N109" s="16"/>
    </row>
    <row r="110" spans="1:14" ht="14.25" customHeight="1" x14ac:dyDescent="0.55000000000000004">
      <c r="A110" s="13" t="s">
        <v>64</v>
      </c>
      <c r="B110" s="13">
        <v>-70.831299999999999</v>
      </c>
      <c r="C110" s="13">
        <v>40.205300000000001</v>
      </c>
      <c r="D110" s="13">
        <v>112</v>
      </c>
      <c r="E110" s="13">
        <v>19</v>
      </c>
      <c r="F110" s="13">
        <v>2.1269999999999998</v>
      </c>
      <c r="G110" s="13">
        <v>2.1110000000000002</v>
      </c>
      <c r="H110" s="13">
        <v>21.984100000000002</v>
      </c>
      <c r="I110" s="13">
        <v>31.821000000000002</v>
      </c>
      <c r="J110" s="29">
        <v>25.528534085235115</v>
      </c>
      <c r="K110" s="29">
        <v>1.8484008437043715</v>
      </c>
      <c r="L110" s="13"/>
      <c r="M110" s="13"/>
      <c r="N110" s="13"/>
    </row>
    <row r="111" spans="1:14" ht="14.25" customHeight="1" x14ac:dyDescent="0.55000000000000004">
      <c r="A111" s="13" t="s">
        <v>64</v>
      </c>
      <c r="B111" s="13">
        <v>-70.831299999999999</v>
      </c>
      <c r="C111" s="13">
        <v>40.205300000000001</v>
      </c>
      <c r="D111" s="13">
        <v>112</v>
      </c>
      <c r="E111" s="13">
        <v>17</v>
      </c>
      <c r="F111" s="13">
        <v>5.9710000000000001</v>
      </c>
      <c r="G111" s="13">
        <v>5.9249999999999998</v>
      </c>
      <c r="H111" s="13">
        <v>21.2133</v>
      </c>
      <c r="I111" s="13">
        <v>31.9222</v>
      </c>
      <c r="J111" s="29">
        <v>14.191265016007284</v>
      </c>
      <c r="K111" s="29">
        <v>1.5161040628136981</v>
      </c>
      <c r="L111" s="13"/>
      <c r="M111" s="13"/>
      <c r="N111" s="13"/>
    </row>
    <row r="112" spans="1:14" ht="14.25" customHeight="1" x14ac:dyDescent="0.55000000000000004">
      <c r="A112" s="13" t="s">
        <v>64</v>
      </c>
      <c r="B112" s="13">
        <v>-70.831299999999999</v>
      </c>
      <c r="C112" s="13">
        <v>40.205300000000001</v>
      </c>
      <c r="D112" s="13">
        <v>112</v>
      </c>
      <c r="E112" s="13">
        <v>15</v>
      </c>
      <c r="F112" s="13">
        <v>12.047000000000001</v>
      </c>
      <c r="G112" s="13">
        <v>11.955</v>
      </c>
      <c r="H112" s="13">
        <v>14.082599999999999</v>
      </c>
      <c r="I112" s="13">
        <v>32.511400000000002</v>
      </c>
      <c r="J112" s="29">
        <v>10.064616559461919</v>
      </c>
      <c r="K112" s="29">
        <v>1.2876500259513595</v>
      </c>
      <c r="L112" s="13"/>
      <c r="M112" s="13"/>
      <c r="N112" s="13"/>
    </row>
    <row r="113" spans="1:14" ht="14.25" customHeight="1" x14ac:dyDescent="0.55000000000000004">
      <c r="A113" s="13" t="s">
        <v>64</v>
      </c>
      <c r="B113" s="13">
        <v>-70.831299999999999</v>
      </c>
      <c r="C113" s="13">
        <v>40.205300000000001</v>
      </c>
      <c r="D113" s="13">
        <v>112</v>
      </c>
      <c r="E113" s="13">
        <v>13</v>
      </c>
      <c r="F113" s="13">
        <v>17.251999999999999</v>
      </c>
      <c r="G113" s="13">
        <v>17.119</v>
      </c>
      <c r="H113" s="13">
        <v>11.4846</v>
      </c>
      <c r="I113" s="13">
        <v>32.558599999999998</v>
      </c>
      <c r="J113" s="29">
        <v>20.579493053719858</v>
      </c>
      <c r="K113" s="29">
        <v>7.6843630580968325</v>
      </c>
      <c r="L113" s="13"/>
      <c r="M113" s="13"/>
      <c r="N113" s="13"/>
    </row>
    <row r="114" spans="1:14" ht="14.25" customHeight="1" x14ac:dyDescent="0.55000000000000004">
      <c r="A114" s="13" t="s">
        <v>64</v>
      </c>
      <c r="B114" s="13">
        <v>-70.831299999999999</v>
      </c>
      <c r="C114" s="13">
        <v>40.205300000000001</v>
      </c>
      <c r="D114" s="13">
        <v>112</v>
      </c>
      <c r="E114" s="13">
        <v>10</v>
      </c>
      <c r="F114" s="16">
        <v>27.334</v>
      </c>
      <c r="G114" s="16">
        <v>27.123000000000001</v>
      </c>
      <c r="H114" s="16">
        <v>10.494199999999999</v>
      </c>
      <c r="I114" s="16">
        <v>32.572099999999999</v>
      </c>
      <c r="J114" s="29">
        <v>34.42799659294505</v>
      </c>
      <c r="K114" s="29">
        <v>1.8899379413157071</v>
      </c>
      <c r="L114" s="13"/>
      <c r="M114" s="13"/>
      <c r="N114" s="13"/>
    </row>
    <row r="115" spans="1:14" ht="14.25" customHeight="1" x14ac:dyDescent="0.55000000000000004">
      <c r="A115" s="13" t="s">
        <v>64</v>
      </c>
      <c r="B115" s="13">
        <v>-70.831299999999999</v>
      </c>
      <c r="C115" s="13">
        <v>40.205300000000001</v>
      </c>
      <c r="D115" s="13">
        <v>112</v>
      </c>
      <c r="E115" s="13">
        <v>8</v>
      </c>
      <c r="F115" s="13">
        <v>41.24</v>
      </c>
      <c r="G115" s="13">
        <v>40.918999999999997</v>
      </c>
      <c r="H115" s="13">
        <v>7.4550999999999998</v>
      </c>
      <c r="I115" s="13">
        <v>32.722299999999997</v>
      </c>
      <c r="J115" s="29">
        <v>389.1141657121039</v>
      </c>
      <c r="K115" s="29">
        <v>17.923257619290684</v>
      </c>
      <c r="L115" s="13"/>
      <c r="M115" s="13"/>
      <c r="N115" s="13"/>
    </row>
    <row r="116" spans="1:14" ht="14.25" customHeight="1" x14ac:dyDescent="0.55000000000000004">
      <c r="A116" s="13" t="s">
        <v>64</v>
      </c>
      <c r="B116" s="13">
        <v>-70.831299999999999</v>
      </c>
      <c r="C116" s="13">
        <v>40.205300000000001</v>
      </c>
      <c r="D116" s="13">
        <v>112</v>
      </c>
      <c r="E116" s="13">
        <v>6</v>
      </c>
      <c r="F116" s="13">
        <v>60.26</v>
      </c>
      <c r="G116" s="13">
        <v>59.789000000000001</v>
      </c>
      <c r="H116" s="13">
        <v>7.3479999999999999</v>
      </c>
      <c r="I116" s="13">
        <v>32.888800000000003</v>
      </c>
      <c r="J116" s="29">
        <v>15.968220401210093</v>
      </c>
      <c r="K116" s="29">
        <v>4.7767662253034233</v>
      </c>
      <c r="L116" s="13"/>
      <c r="M116" s="13"/>
      <c r="N116" s="13"/>
    </row>
    <row r="117" spans="1:14" ht="14.25" customHeight="1" x14ac:dyDescent="0.55000000000000004">
      <c r="A117" s="13" t="s">
        <v>64</v>
      </c>
      <c r="B117" s="13">
        <v>-70.831299999999999</v>
      </c>
      <c r="C117" s="13">
        <v>40.205300000000001</v>
      </c>
      <c r="D117" s="13">
        <v>112</v>
      </c>
      <c r="E117" s="13">
        <v>4</v>
      </c>
      <c r="F117" s="13">
        <v>80.361999999999995</v>
      </c>
      <c r="G117" s="13">
        <v>79.728999999999999</v>
      </c>
      <c r="H117" s="13">
        <v>8.4344000000000001</v>
      </c>
      <c r="I117" s="13">
        <v>33.334800000000001</v>
      </c>
      <c r="J117" s="29">
        <v>10.563926337122213</v>
      </c>
      <c r="K117" s="29">
        <v>1.2876500259513595</v>
      </c>
      <c r="L117" s="13"/>
      <c r="M117" s="13"/>
      <c r="N117" s="13"/>
    </row>
    <row r="118" spans="1:14" ht="14.25" customHeight="1" x14ac:dyDescent="0.55000000000000004">
      <c r="A118" s="13" t="s">
        <v>64</v>
      </c>
      <c r="B118" s="13">
        <v>-70.831299999999999</v>
      </c>
      <c r="C118" s="13">
        <v>40.205300000000001</v>
      </c>
      <c r="D118" s="13">
        <v>112</v>
      </c>
      <c r="E118" s="13">
        <v>2</v>
      </c>
      <c r="F118" s="13">
        <v>100.842</v>
      </c>
      <c r="G118" s="13">
        <v>100.04300000000001</v>
      </c>
      <c r="H118" s="13">
        <v>11.6769</v>
      </c>
      <c r="I118" s="13">
        <v>34.493600000000001</v>
      </c>
      <c r="J118" s="29">
        <v>11.503803565659236</v>
      </c>
      <c r="K118" s="29">
        <v>0.41537097611334078</v>
      </c>
      <c r="L118" s="13"/>
      <c r="M118" s="13"/>
      <c r="N118" s="13"/>
    </row>
    <row r="119" spans="1:14" ht="14.25" customHeight="1" x14ac:dyDescent="0.55000000000000004">
      <c r="A119" s="13" t="s">
        <v>64</v>
      </c>
      <c r="B119" s="13">
        <v>-70.831299999999999</v>
      </c>
      <c r="C119" s="13">
        <v>40.205300000000001</v>
      </c>
      <c r="D119" s="13">
        <v>112</v>
      </c>
      <c r="E119" s="13">
        <v>1</v>
      </c>
      <c r="F119" s="13">
        <v>120.21599999999999</v>
      </c>
      <c r="G119" s="13">
        <v>119.258</v>
      </c>
      <c r="H119" s="13">
        <v>12.6812</v>
      </c>
      <c r="I119" s="13">
        <v>35.291899999999998</v>
      </c>
      <c r="J119" s="29">
        <v>17.069639028401916</v>
      </c>
      <c r="K119" s="29">
        <v>7.2066864355664837</v>
      </c>
      <c r="L119" s="13"/>
      <c r="M119" s="13"/>
      <c r="N119" s="13"/>
    </row>
    <row r="120" spans="1:14" ht="14.25" customHeight="1" x14ac:dyDescent="0.55000000000000004">
      <c r="A120" s="12" t="s">
        <v>64</v>
      </c>
      <c r="B120" s="12">
        <v>-70.831299999999999</v>
      </c>
      <c r="C120" s="12">
        <v>40.205300000000001</v>
      </c>
      <c r="D120" s="12">
        <v>113</v>
      </c>
      <c r="E120" s="12">
        <v>23</v>
      </c>
      <c r="F120" s="13">
        <v>1.6659999999999999</v>
      </c>
      <c r="G120" s="13">
        <v>1.653</v>
      </c>
      <c r="H120" s="13">
        <v>21.674900000000001</v>
      </c>
      <c r="I120" s="13">
        <v>31.912600000000001</v>
      </c>
      <c r="J120" s="34">
        <v>7.9939495403412923</v>
      </c>
      <c r="K120" s="34">
        <v>1.0176588914776867</v>
      </c>
    </row>
    <row r="121" spans="1:14" ht="14.25" customHeight="1" x14ac:dyDescent="0.55000000000000004">
      <c r="A121" s="12" t="s">
        <v>64</v>
      </c>
      <c r="B121" s="12">
        <v>-70.831299999999999</v>
      </c>
      <c r="C121" s="12">
        <v>40.205300000000001</v>
      </c>
      <c r="D121" s="12">
        <v>113</v>
      </c>
      <c r="E121" s="12">
        <v>18</v>
      </c>
      <c r="F121" s="13">
        <v>6.1920000000000002</v>
      </c>
      <c r="G121" s="13">
        <v>6.1440000000000001</v>
      </c>
      <c r="H121" s="13">
        <v>18.669599999999999</v>
      </c>
      <c r="I121" s="13">
        <v>32.364100000000001</v>
      </c>
      <c r="J121" s="34">
        <v>16.203189708344347</v>
      </c>
      <c r="K121" s="34">
        <v>0.41537097611334078</v>
      </c>
    </row>
    <row r="122" spans="1:14" ht="14.25" customHeight="1" x14ac:dyDescent="0.55000000000000004">
      <c r="A122" s="12" t="s">
        <v>64</v>
      </c>
      <c r="B122" s="12">
        <v>-70.831299999999999</v>
      </c>
      <c r="C122" s="12">
        <v>40.205300000000001</v>
      </c>
      <c r="D122" s="12">
        <v>113</v>
      </c>
      <c r="E122" s="12">
        <v>16</v>
      </c>
      <c r="F122" s="13">
        <v>13.35</v>
      </c>
      <c r="G122" s="13">
        <v>13.247</v>
      </c>
      <c r="H122" s="13">
        <v>13.7346</v>
      </c>
      <c r="I122" s="13">
        <v>32.548499999999997</v>
      </c>
      <c r="J122" s="34">
        <v>14.264692924486738</v>
      </c>
      <c r="K122" s="34">
        <v>0.53998226894734536</v>
      </c>
    </row>
    <row r="123" spans="1:14" ht="14.25" customHeight="1" x14ac:dyDescent="0.55000000000000004">
      <c r="A123" s="12" t="s">
        <v>64</v>
      </c>
      <c r="B123" s="12">
        <v>-70.831299999999999</v>
      </c>
      <c r="C123" s="12">
        <v>40.205300000000001</v>
      </c>
      <c r="D123" s="12">
        <v>113</v>
      </c>
      <c r="E123" s="12">
        <v>14</v>
      </c>
      <c r="F123" s="13">
        <v>18.280999999999999</v>
      </c>
      <c r="G123" s="13">
        <v>18.14</v>
      </c>
      <c r="H123" s="13">
        <v>12.8558</v>
      </c>
      <c r="I123" s="13">
        <v>32.554499999999997</v>
      </c>
      <c r="J123" s="34">
        <v>9.9177607425030097</v>
      </c>
      <c r="K123" s="34">
        <v>0.87227904983801852</v>
      </c>
    </row>
    <row r="124" spans="1:14" ht="14.25" customHeight="1" x14ac:dyDescent="0.55000000000000004">
      <c r="A124" s="12" t="s">
        <v>64</v>
      </c>
      <c r="B124" s="12">
        <v>-70.831299999999999</v>
      </c>
      <c r="C124" s="12">
        <v>40.205300000000001</v>
      </c>
      <c r="D124" s="12">
        <v>113</v>
      </c>
      <c r="E124" s="12">
        <v>13</v>
      </c>
      <c r="F124" s="12">
        <v>22.497</v>
      </c>
      <c r="G124" s="12">
        <v>22.323</v>
      </c>
      <c r="H124" s="12">
        <v>13.2605</v>
      </c>
      <c r="I124" s="12">
        <v>32.579300000000003</v>
      </c>
      <c r="J124" s="34">
        <v>10.431756101859195</v>
      </c>
      <c r="K124" s="34">
        <v>1.6407153556476932</v>
      </c>
    </row>
    <row r="125" spans="1:14" ht="14.25" customHeight="1" x14ac:dyDescent="0.55000000000000004">
      <c r="A125" s="12" t="s">
        <v>64</v>
      </c>
      <c r="B125" s="12">
        <v>-70.831299999999999</v>
      </c>
      <c r="C125" s="12">
        <v>40.205300000000001</v>
      </c>
      <c r="D125" s="12">
        <v>113</v>
      </c>
      <c r="E125" s="12">
        <v>10</v>
      </c>
      <c r="F125" s="12">
        <v>28.295000000000002</v>
      </c>
      <c r="G125" s="12">
        <v>28.076000000000001</v>
      </c>
      <c r="H125" s="12">
        <v>8.8940000000000001</v>
      </c>
      <c r="I125" s="12">
        <v>32.561399999999999</v>
      </c>
      <c r="J125" s="34">
        <v>474.42270978353451</v>
      </c>
      <c r="K125" s="34">
        <v>304.79922227197028</v>
      </c>
    </row>
    <row r="126" spans="1:14" ht="14.25" customHeight="1" x14ac:dyDescent="0.55000000000000004">
      <c r="A126" s="12" t="s">
        <v>64</v>
      </c>
      <c r="B126" s="12">
        <v>-70.831299999999999</v>
      </c>
      <c r="C126" s="12">
        <v>40.205300000000001</v>
      </c>
      <c r="D126" s="12">
        <v>113</v>
      </c>
      <c r="E126" s="12">
        <v>8</v>
      </c>
      <c r="F126" s="12">
        <v>43.712000000000003</v>
      </c>
      <c r="G126" s="12">
        <v>43.371000000000002</v>
      </c>
      <c r="H126" s="12">
        <v>7.4720000000000004</v>
      </c>
      <c r="I126" s="12">
        <v>32.787300000000002</v>
      </c>
      <c r="J126" s="34">
        <v>51.389843451699129</v>
      </c>
      <c r="K126" s="34">
        <v>1.6614839044533682</v>
      </c>
    </row>
    <row r="127" spans="1:14" ht="14.25" customHeight="1" x14ac:dyDescent="0.55000000000000004">
      <c r="A127" s="12" t="s">
        <v>64</v>
      </c>
      <c r="B127" s="12">
        <v>-70.831299999999999</v>
      </c>
      <c r="C127" s="12">
        <v>40.205300000000001</v>
      </c>
      <c r="D127" s="12">
        <v>113</v>
      </c>
      <c r="E127" s="12">
        <v>6</v>
      </c>
      <c r="F127" s="12">
        <v>64.84</v>
      </c>
      <c r="G127" s="12">
        <v>64.331999999999994</v>
      </c>
      <c r="H127" s="12">
        <v>7.7072000000000003</v>
      </c>
      <c r="I127" s="12">
        <v>33.106699999999996</v>
      </c>
      <c r="J127" s="34">
        <v>7.9205216318618383</v>
      </c>
      <c r="K127" s="34">
        <v>1.9107064901213759</v>
      </c>
    </row>
    <row r="128" spans="1:14" ht="14.25" customHeight="1" x14ac:dyDescent="0.55000000000000004">
      <c r="A128" s="12" t="s">
        <v>64</v>
      </c>
      <c r="B128" s="12">
        <v>-70.831299999999999</v>
      </c>
      <c r="C128" s="12">
        <v>40.205300000000001</v>
      </c>
      <c r="D128" s="12">
        <v>113</v>
      </c>
      <c r="E128" s="12">
        <v>4</v>
      </c>
      <c r="F128" s="16">
        <v>80.725999999999999</v>
      </c>
      <c r="G128" s="16">
        <v>80.090999999999994</v>
      </c>
      <c r="H128" s="16">
        <v>9.1431000000000004</v>
      </c>
      <c r="I128" s="16">
        <v>33.538800000000002</v>
      </c>
      <c r="J128" s="34">
        <v>5.7323699591740827</v>
      </c>
      <c r="K128" s="34">
        <v>6.2305646417001689E-2</v>
      </c>
    </row>
    <row r="129" spans="1:14" ht="14.25" customHeight="1" x14ac:dyDescent="0.55000000000000004">
      <c r="A129" s="12" t="s">
        <v>64</v>
      </c>
      <c r="B129" s="12">
        <v>-70.831299999999999</v>
      </c>
      <c r="C129" s="12">
        <v>40.205300000000001</v>
      </c>
      <c r="D129" s="12">
        <v>113</v>
      </c>
      <c r="E129" s="12">
        <v>2</v>
      </c>
      <c r="F129" s="13">
        <v>101.09</v>
      </c>
      <c r="G129" s="13">
        <v>100.289</v>
      </c>
      <c r="H129" s="13">
        <v>11.749700000000001</v>
      </c>
      <c r="I129" s="13">
        <v>34.553199999999997</v>
      </c>
      <c r="J129" s="34">
        <v>5.9232825212206652</v>
      </c>
      <c r="K129" s="34">
        <v>0.78920485461534906</v>
      </c>
    </row>
    <row r="130" spans="1:14" ht="14.25" customHeight="1" x14ac:dyDescent="0.55000000000000004">
      <c r="A130" s="16" t="s">
        <v>64</v>
      </c>
      <c r="B130" s="16">
        <v>-70.831299999999999</v>
      </c>
      <c r="C130" s="16">
        <v>40.205300000000001</v>
      </c>
      <c r="D130" s="16">
        <v>113</v>
      </c>
      <c r="E130" s="16">
        <v>1</v>
      </c>
      <c r="F130" s="13">
        <v>119.71299999999999</v>
      </c>
      <c r="G130" s="13">
        <v>118.759</v>
      </c>
      <c r="H130" s="13">
        <v>12.694699999999999</v>
      </c>
      <c r="I130" s="13">
        <v>35.317</v>
      </c>
      <c r="J130" s="35">
        <v>5.5414573971275001</v>
      </c>
      <c r="K130" s="35">
        <v>0.16614839044533658</v>
      </c>
      <c r="L130" s="16"/>
      <c r="M130" s="16"/>
      <c r="N130" s="16"/>
    </row>
    <row r="131" spans="1:14" ht="14.25" customHeight="1" x14ac:dyDescent="0.55000000000000004">
      <c r="A131" s="12" t="s">
        <v>63</v>
      </c>
      <c r="B131" s="12">
        <v>-70.828100000000006</v>
      </c>
      <c r="C131" s="12">
        <v>40.273499999999999</v>
      </c>
      <c r="D131" s="12">
        <v>122</v>
      </c>
      <c r="E131" s="12">
        <v>18</v>
      </c>
      <c r="F131" s="13">
        <v>2.0470000000000002</v>
      </c>
      <c r="G131" s="13">
        <v>2.0310000000000001</v>
      </c>
      <c r="H131" s="13">
        <v>19.336200000000002</v>
      </c>
      <c r="I131" s="13">
        <v>32.179900000000004</v>
      </c>
      <c r="J131" s="34">
        <v>10.696096572385231</v>
      </c>
      <c r="K131" s="34">
        <v>1.2253443795343584</v>
      </c>
    </row>
    <row r="132" spans="1:14" ht="14.25" customHeight="1" x14ac:dyDescent="0.55000000000000004">
      <c r="A132" s="12" t="s">
        <v>63</v>
      </c>
      <c r="B132" s="12">
        <v>-70.828100000000006</v>
      </c>
      <c r="C132" s="12">
        <v>40.273499999999999</v>
      </c>
      <c r="D132" s="12">
        <v>122</v>
      </c>
      <c r="E132" s="12">
        <v>16</v>
      </c>
      <c r="F132" s="13">
        <v>10.394</v>
      </c>
      <c r="G132" s="13">
        <v>10.314</v>
      </c>
      <c r="H132" s="13">
        <v>15.6622</v>
      </c>
      <c r="I132" s="13">
        <v>32.364600000000003</v>
      </c>
      <c r="J132" s="34">
        <v>6.7897318412782326</v>
      </c>
      <c r="K132" s="34">
        <v>0.14537984163966935</v>
      </c>
    </row>
    <row r="133" spans="1:14" ht="14.25" customHeight="1" x14ac:dyDescent="0.55000000000000004">
      <c r="A133" s="12" t="s">
        <v>63</v>
      </c>
      <c r="B133" s="12">
        <v>-70.828100000000006</v>
      </c>
      <c r="C133" s="12">
        <v>40.273499999999999</v>
      </c>
      <c r="D133" s="12">
        <v>122</v>
      </c>
      <c r="E133" s="12">
        <v>13</v>
      </c>
      <c r="F133" s="13">
        <v>20.297000000000001</v>
      </c>
      <c r="G133" s="13">
        <v>20.14</v>
      </c>
      <c r="H133" s="13">
        <v>9.2312999999999992</v>
      </c>
      <c r="I133" s="13">
        <v>32.536900000000003</v>
      </c>
      <c r="J133" s="34">
        <v>8.2436044291714392</v>
      </c>
      <c r="K133" s="34">
        <v>0.20768548805667103</v>
      </c>
    </row>
    <row r="134" spans="1:14" ht="14.25" customHeight="1" x14ac:dyDescent="0.55000000000000004">
      <c r="A134" s="12" t="s">
        <v>63</v>
      </c>
      <c r="B134" s="12">
        <v>-70.828100000000006</v>
      </c>
      <c r="C134" s="12">
        <v>40.273499999999999</v>
      </c>
      <c r="D134" s="12">
        <v>122</v>
      </c>
      <c r="E134" s="12">
        <v>10</v>
      </c>
      <c r="F134" s="13">
        <v>34.423999999999999</v>
      </c>
      <c r="G134" s="13">
        <v>34.155999999999999</v>
      </c>
      <c r="H134" s="13">
        <v>9.0033999999999992</v>
      </c>
      <c r="I134" s="13">
        <v>32.755400000000002</v>
      </c>
      <c r="J134" s="34">
        <v>30.110435574353104</v>
      </c>
      <c r="K134" s="34">
        <v>0.18691693925100569</v>
      </c>
    </row>
    <row r="135" spans="1:14" ht="14.25" customHeight="1" x14ac:dyDescent="0.55000000000000004">
      <c r="A135" s="12" t="s">
        <v>63</v>
      </c>
      <c r="B135" s="12">
        <v>-70.828100000000006</v>
      </c>
      <c r="C135" s="12">
        <v>40.273499999999999</v>
      </c>
      <c r="D135" s="12">
        <v>122</v>
      </c>
      <c r="E135" s="12">
        <v>8</v>
      </c>
      <c r="F135" s="13">
        <v>40.520000000000003</v>
      </c>
      <c r="G135" s="13">
        <v>40.204999999999998</v>
      </c>
      <c r="H135" s="13">
        <v>8.1395999999999997</v>
      </c>
      <c r="I135" s="13">
        <v>32.757899999999999</v>
      </c>
      <c r="J135" s="34">
        <v>134.27526654330779</v>
      </c>
      <c r="K135" s="34">
        <v>6.7705469106474752</v>
      </c>
    </row>
    <row r="136" spans="1:14" ht="14.25" customHeight="1" x14ac:dyDescent="0.55000000000000004">
      <c r="A136" s="12" t="s">
        <v>63</v>
      </c>
      <c r="B136" s="12">
        <v>-70.828100000000006</v>
      </c>
      <c r="C136" s="12">
        <v>40.273499999999999</v>
      </c>
      <c r="D136" s="12">
        <v>122</v>
      </c>
      <c r="E136" s="12">
        <v>6</v>
      </c>
      <c r="F136" s="13">
        <v>60.545999999999999</v>
      </c>
      <c r="G136" s="13">
        <v>60.070999999999998</v>
      </c>
      <c r="H136" s="13">
        <v>7.4063999999999997</v>
      </c>
      <c r="I136" s="13">
        <v>32.9084</v>
      </c>
      <c r="J136" s="34">
        <v>5.2918025082973532</v>
      </c>
      <c r="K136" s="34">
        <v>0.22845403686233826</v>
      </c>
    </row>
    <row r="137" spans="1:14" ht="14.25" customHeight="1" x14ac:dyDescent="0.55000000000000004">
      <c r="A137" s="12" t="s">
        <v>63</v>
      </c>
      <c r="B137" s="12">
        <v>-70.828100000000006</v>
      </c>
      <c r="C137" s="12">
        <v>40.273499999999999</v>
      </c>
      <c r="D137" s="12">
        <v>122</v>
      </c>
      <c r="E137" s="12">
        <v>4</v>
      </c>
      <c r="F137" s="13">
        <v>80.828999999999994</v>
      </c>
      <c r="G137" s="13">
        <v>80.191999999999993</v>
      </c>
      <c r="H137" s="13">
        <v>8.2002000000000006</v>
      </c>
      <c r="I137" s="13">
        <v>33.2301</v>
      </c>
      <c r="J137" s="34">
        <v>4.9099773842041881</v>
      </c>
      <c r="K137" s="34">
        <v>1.266881477145694</v>
      </c>
    </row>
    <row r="138" spans="1:14" ht="14.25" customHeight="1" x14ac:dyDescent="0.55000000000000004">
      <c r="A138" s="12" t="s">
        <v>63</v>
      </c>
      <c r="B138" s="12">
        <v>-70.828100000000006</v>
      </c>
      <c r="C138" s="12">
        <v>40.273499999999999</v>
      </c>
      <c r="D138" s="12">
        <v>122</v>
      </c>
      <c r="E138" s="12">
        <v>2</v>
      </c>
      <c r="F138" s="13">
        <v>100.858</v>
      </c>
      <c r="G138" s="13">
        <v>100.05800000000001</v>
      </c>
      <c r="H138" s="13">
        <v>11.5596</v>
      </c>
      <c r="I138" s="13">
        <v>34.479199999999999</v>
      </c>
      <c r="J138" s="34">
        <v>4.5428378418069144</v>
      </c>
      <c r="K138" s="34">
        <v>0.33229678089067377</v>
      </c>
    </row>
    <row r="139" spans="1:14" ht="14.25" customHeight="1" x14ac:dyDescent="0.55000000000000004">
      <c r="A139" s="16" t="s">
        <v>63</v>
      </c>
      <c r="B139" s="16">
        <v>-70.828100000000006</v>
      </c>
      <c r="C139" s="16">
        <v>40.273499999999999</v>
      </c>
      <c r="D139" s="16">
        <v>122</v>
      </c>
      <c r="E139" s="16">
        <v>1</v>
      </c>
      <c r="F139" s="13">
        <v>110.57599999999999</v>
      </c>
      <c r="G139" s="13">
        <v>109.697</v>
      </c>
      <c r="H139" s="13">
        <v>12.5054</v>
      </c>
      <c r="I139" s="13">
        <v>35.174999999999997</v>
      </c>
      <c r="J139" s="35">
        <v>4.6750080770699327</v>
      </c>
      <c r="K139" s="35">
        <v>0.22845403686233762</v>
      </c>
      <c r="L139" s="16"/>
      <c r="M139" s="16"/>
      <c r="N139" s="16"/>
    </row>
    <row r="140" spans="1:14" ht="14.25" customHeight="1" x14ac:dyDescent="0.55000000000000004">
      <c r="A140" s="12" t="s">
        <v>62</v>
      </c>
      <c r="B140" s="12">
        <v>-70.83</v>
      </c>
      <c r="C140" s="12">
        <v>40.334800000000001</v>
      </c>
      <c r="D140" s="12">
        <v>121</v>
      </c>
      <c r="E140" s="12">
        <v>18</v>
      </c>
      <c r="F140" s="13">
        <v>2.2989999999999999</v>
      </c>
      <c r="G140" s="13">
        <v>2.282</v>
      </c>
      <c r="H140" s="13">
        <v>22.666599999999999</v>
      </c>
      <c r="I140" s="13">
        <v>31.773299999999999</v>
      </c>
      <c r="J140" s="34">
        <v>14.529033395012776</v>
      </c>
      <c r="K140" s="34">
        <v>0.12461129283400212</v>
      </c>
    </row>
    <row r="141" spans="1:14" ht="14.25" customHeight="1" x14ac:dyDescent="0.55000000000000004">
      <c r="A141" s="12" t="s">
        <v>62</v>
      </c>
      <c r="B141" s="12">
        <v>-70.83</v>
      </c>
      <c r="C141" s="12">
        <v>40.334800000000001</v>
      </c>
      <c r="D141" s="12">
        <v>121</v>
      </c>
      <c r="E141" s="12">
        <v>16</v>
      </c>
      <c r="F141" s="16">
        <v>10.132</v>
      </c>
      <c r="G141" s="16">
        <v>10.054</v>
      </c>
      <c r="H141" s="16">
        <v>20.352799999999998</v>
      </c>
      <c r="I141" s="16">
        <v>31.9102</v>
      </c>
      <c r="J141" s="34">
        <v>11.57723147413869</v>
      </c>
      <c r="K141" s="34">
        <v>4.340626700384429</v>
      </c>
    </row>
    <row r="142" spans="1:14" ht="14.25" customHeight="1" x14ac:dyDescent="0.55000000000000004">
      <c r="A142" s="12" t="s">
        <v>62</v>
      </c>
      <c r="B142" s="12">
        <v>-70.83</v>
      </c>
      <c r="C142" s="12">
        <v>40.334800000000001</v>
      </c>
      <c r="D142" s="12">
        <v>121</v>
      </c>
      <c r="E142" s="12">
        <v>12</v>
      </c>
      <c r="F142" s="13">
        <v>20.501000000000001</v>
      </c>
      <c r="G142" s="13">
        <v>20.343</v>
      </c>
      <c r="H142" s="13">
        <v>11.817600000000001</v>
      </c>
      <c r="I142" s="13">
        <v>32.471600000000002</v>
      </c>
      <c r="J142" s="34">
        <v>8.1554909389960937</v>
      </c>
      <c r="K142" s="34">
        <v>0.87227904983801796</v>
      </c>
    </row>
    <row r="143" spans="1:14" ht="14.25" customHeight="1" x14ac:dyDescent="0.55000000000000004">
      <c r="A143" s="12" t="s">
        <v>62</v>
      </c>
      <c r="B143" s="12">
        <v>-70.83</v>
      </c>
      <c r="C143" s="12">
        <v>40.334800000000001</v>
      </c>
      <c r="D143" s="12">
        <v>121</v>
      </c>
      <c r="E143" s="12">
        <v>10</v>
      </c>
      <c r="F143" s="13">
        <v>27.106999999999999</v>
      </c>
      <c r="G143" s="13">
        <v>26.896999999999998</v>
      </c>
      <c r="H143" s="13">
        <v>9.5847999999999995</v>
      </c>
      <c r="I143" s="13">
        <v>32.536200000000001</v>
      </c>
      <c r="J143" s="34">
        <v>33.63497518136694</v>
      </c>
      <c r="K143" s="34">
        <v>2.3468460150403825</v>
      </c>
    </row>
    <row r="144" spans="1:14" ht="14.25" customHeight="1" x14ac:dyDescent="0.55000000000000004">
      <c r="A144" s="12" t="s">
        <v>62</v>
      </c>
      <c r="B144" s="12">
        <v>-70.83</v>
      </c>
      <c r="C144" s="12">
        <v>40.334800000000001</v>
      </c>
      <c r="D144" s="12">
        <v>121</v>
      </c>
      <c r="E144" s="12">
        <v>8</v>
      </c>
      <c r="F144" s="13">
        <v>40.268000000000001</v>
      </c>
      <c r="G144" s="13">
        <v>39.954000000000001</v>
      </c>
      <c r="H144" s="13">
        <v>7.5007999999999999</v>
      </c>
      <c r="I144" s="13">
        <v>32.711300000000001</v>
      </c>
      <c r="J144" s="34">
        <v>172.85428965841339</v>
      </c>
      <c r="K144" s="34">
        <v>3.468347650546399</v>
      </c>
    </row>
    <row r="145" spans="1:14" ht="14.25" customHeight="1" x14ac:dyDescent="0.55000000000000004">
      <c r="A145" s="12" t="s">
        <v>62</v>
      </c>
      <c r="B145" s="12">
        <v>-70.83</v>
      </c>
      <c r="C145" s="12">
        <v>40.334800000000001</v>
      </c>
      <c r="D145" s="12">
        <v>121</v>
      </c>
      <c r="E145" s="12">
        <v>5</v>
      </c>
      <c r="F145" s="13">
        <v>60.447000000000003</v>
      </c>
      <c r="G145" s="13">
        <v>59.972999999999999</v>
      </c>
      <c r="H145" s="13">
        <v>7.4333</v>
      </c>
      <c r="I145" s="13">
        <v>32.888399999999997</v>
      </c>
      <c r="J145" s="34">
        <v>6.3051076453138313</v>
      </c>
      <c r="K145" s="34">
        <v>0.74766775700401522</v>
      </c>
    </row>
    <row r="146" spans="1:14" ht="14.25" customHeight="1" x14ac:dyDescent="0.55000000000000004">
      <c r="A146" s="12" t="s">
        <v>62</v>
      </c>
      <c r="B146" s="12">
        <v>-70.83</v>
      </c>
      <c r="C146" s="12">
        <v>40.334800000000001</v>
      </c>
      <c r="D146" s="12">
        <v>121</v>
      </c>
      <c r="E146" s="12">
        <v>3</v>
      </c>
      <c r="F146" s="13">
        <v>80.602000000000004</v>
      </c>
      <c r="G146" s="13">
        <v>79.965999999999994</v>
      </c>
      <c r="H146" s="13">
        <v>7.7290000000000001</v>
      </c>
      <c r="I146" s="13">
        <v>33.118299999999998</v>
      </c>
      <c r="J146" s="34">
        <v>5.1155755279466621</v>
      </c>
      <c r="K146" s="34">
        <v>0.10384274402833552</v>
      </c>
    </row>
    <row r="147" spans="1:14" ht="14.25" customHeight="1" x14ac:dyDescent="0.55000000000000004">
      <c r="A147" s="16" t="s">
        <v>62</v>
      </c>
      <c r="B147" s="16">
        <v>-70.83</v>
      </c>
      <c r="C147" s="16">
        <v>40.334800000000001</v>
      </c>
      <c r="D147" s="16">
        <v>121</v>
      </c>
      <c r="E147" s="16">
        <v>1</v>
      </c>
      <c r="F147" s="13">
        <v>94.590999999999994</v>
      </c>
      <c r="G147" s="13">
        <v>93.841999999999999</v>
      </c>
      <c r="H147" s="13">
        <v>10.7059</v>
      </c>
      <c r="I147" s="13">
        <v>34.3504</v>
      </c>
      <c r="J147" s="35">
        <v>6.070138338179575</v>
      </c>
      <c r="K147" s="35">
        <v>0.41537097611334145</v>
      </c>
      <c r="L147" s="16"/>
      <c r="M147" s="16"/>
      <c r="N147" s="16"/>
    </row>
    <row r="148" spans="1:14" ht="14.25" customHeight="1" x14ac:dyDescent="0.55000000000000004">
      <c r="A148" s="12" t="s">
        <v>61</v>
      </c>
      <c r="B148" s="12">
        <v>-70.830200000000005</v>
      </c>
      <c r="C148" s="12">
        <v>40.400799999999997</v>
      </c>
      <c r="D148" s="12">
        <v>120</v>
      </c>
      <c r="E148" s="12">
        <v>16</v>
      </c>
      <c r="F148" s="13">
        <v>1.9219999999999999</v>
      </c>
      <c r="G148" s="13">
        <v>1.907</v>
      </c>
      <c r="H148" s="13">
        <v>22.1175</v>
      </c>
      <c r="I148" s="13">
        <v>31.706299999999999</v>
      </c>
      <c r="J148" s="34">
        <v>16.834669721267659</v>
      </c>
      <c r="K148" s="34">
        <v>0.26999113447367207</v>
      </c>
    </row>
    <row r="149" spans="1:14" ht="14.25" customHeight="1" x14ac:dyDescent="0.55000000000000004">
      <c r="A149" s="12" t="s">
        <v>61</v>
      </c>
      <c r="B149" s="12">
        <v>-70.830200000000005</v>
      </c>
      <c r="C149" s="12">
        <v>40.400799999999997</v>
      </c>
      <c r="D149" s="12">
        <v>120</v>
      </c>
      <c r="E149" s="12">
        <v>14</v>
      </c>
      <c r="F149" s="13">
        <v>10.119</v>
      </c>
      <c r="G149" s="13">
        <v>10.041</v>
      </c>
      <c r="H149" s="13">
        <v>11.712199999999999</v>
      </c>
      <c r="I149" s="13">
        <v>32.111400000000003</v>
      </c>
      <c r="J149" s="34">
        <v>12.590536611155168</v>
      </c>
      <c r="K149" s="34">
        <v>1.1630387331173573</v>
      </c>
    </row>
    <row r="150" spans="1:14" ht="14.25" customHeight="1" x14ac:dyDescent="0.55000000000000004">
      <c r="A150" s="12" t="s">
        <v>61</v>
      </c>
      <c r="B150" s="12">
        <v>-70.830200000000005</v>
      </c>
      <c r="C150" s="12">
        <v>40.400799999999997</v>
      </c>
      <c r="D150" s="12">
        <v>120</v>
      </c>
      <c r="E150" s="12">
        <v>10</v>
      </c>
      <c r="F150" s="13">
        <v>20.341000000000001</v>
      </c>
      <c r="G150" s="13">
        <v>20.183</v>
      </c>
      <c r="H150" s="13">
        <v>9.1323000000000008</v>
      </c>
      <c r="I150" s="13">
        <v>32.214599999999997</v>
      </c>
      <c r="J150" s="34">
        <v>79.718330543072824</v>
      </c>
      <c r="K150" s="34">
        <v>1.8899379413157023</v>
      </c>
    </row>
    <row r="151" spans="1:14" ht="14.25" customHeight="1" x14ac:dyDescent="0.55000000000000004">
      <c r="A151" s="12" t="s">
        <v>61</v>
      </c>
      <c r="B151" s="12">
        <v>-70.830200000000005</v>
      </c>
      <c r="C151" s="12">
        <v>40.400799999999997</v>
      </c>
      <c r="D151" s="12">
        <v>120</v>
      </c>
      <c r="E151" s="12">
        <v>8</v>
      </c>
      <c r="F151" s="13">
        <v>28.366</v>
      </c>
      <c r="G151" s="13">
        <v>28.145</v>
      </c>
      <c r="H151" s="13">
        <v>8.9047000000000001</v>
      </c>
      <c r="I151" s="13">
        <v>32.456899999999997</v>
      </c>
      <c r="J151" s="34">
        <v>149.62169941551386</v>
      </c>
      <c r="K151" s="34">
        <v>4.9221460669431032</v>
      </c>
    </row>
    <row r="152" spans="1:14" ht="14.25" customHeight="1" x14ac:dyDescent="0.55000000000000004">
      <c r="A152" s="12" t="s">
        <v>61</v>
      </c>
      <c r="B152" s="12">
        <v>-70.830200000000005</v>
      </c>
      <c r="C152" s="12">
        <v>40.400799999999997</v>
      </c>
      <c r="D152" s="12">
        <v>120</v>
      </c>
      <c r="E152" s="12">
        <v>6</v>
      </c>
      <c r="F152" s="13">
        <v>40.229999999999997</v>
      </c>
      <c r="G152" s="13">
        <v>39.915999999999997</v>
      </c>
      <c r="H152" s="13">
        <v>7.8471000000000002</v>
      </c>
      <c r="I152" s="13">
        <v>32.647500000000001</v>
      </c>
      <c r="J152" s="34">
        <v>839.7412400505184</v>
      </c>
      <c r="K152" s="34">
        <v>16.407153556477038</v>
      </c>
    </row>
    <row r="153" spans="1:14" ht="14.25" customHeight="1" x14ac:dyDescent="0.55000000000000004">
      <c r="A153" s="12" t="s">
        <v>61</v>
      </c>
      <c r="B153" s="12">
        <v>-70.830200000000005</v>
      </c>
      <c r="C153" s="12">
        <v>40.400799999999997</v>
      </c>
      <c r="D153" s="12">
        <v>120</v>
      </c>
      <c r="E153" s="12">
        <v>3</v>
      </c>
      <c r="F153" s="13">
        <v>60.497999999999998</v>
      </c>
      <c r="G153" s="13">
        <v>60.024000000000001</v>
      </c>
      <c r="H153" s="13">
        <v>7.3971</v>
      </c>
      <c r="I153" s="13">
        <v>32.827300000000001</v>
      </c>
      <c r="J153" s="34">
        <v>41.53581813375628</v>
      </c>
      <c r="K153" s="34">
        <v>5.9605735072264929</v>
      </c>
    </row>
    <row r="154" spans="1:14" ht="14.25" customHeight="1" x14ac:dyDescent="0.55000000000000004">
      <c r="A154" s="16" t="s">
        <v>61</v>
      </c>
      <c r="B154" s="16">
        <v>-70.830200000000005</v>
      </c>
      <c r="C154" s="16">
        <v>40.400799999999997</v>
      </c>
      <c r="D154" s="16">
        <v>120</v>
      </c>
      <c r="E154" s="16">
        <v>1</v>
      </c>
      <c r="F154" s="16">
        <v>80.286000000000001</v>
      </c>
      <c r="G154" s="16">
        <v>79.653000000000006</v>
      </c>
      <c r="H154" s="16">
        <v>7.4180999999999999</v>
      </c>
      <c r="I154" s="16">
        <v>32.930300000000003</v>
      </c>
      <c r="J154" s="35">
        <v>10.857637971040033</v>
      </c>
      <c r="K154" s="35">
        <v>0.33229678089067316</v>
      </c>
      <c r="L154" s="16"/>
      <c r="M154" s="16"/>
      <c r="N154" s="16"/>
    </row>
    <row r="155" spans="1:14" ht="14.25" customHeight="1" x14ac:dyDescent="0.55000000000000004">
      <c r="A155" s="12" t="s">
        <v>60</v>
      </c>
      <c r="B155" s="12">
        <v>-70.8292</v>
      </c>
      <c r="C155" s="12">
        <v>40.464799999999997</v>
      </c>
      <c r="D155" s="12">
        <v>119</v>
      </c>
      <c r="E155" s="12">
        <v>18</v>
      </c>
      <c r="F155" s="12">
        <v>2.177</v>
      </c>
      <c r="G155" s="12">
        <v>2.16</v>
      </c>
      <c r="H155" s="12">
        <v>22.606300000000001</v>
      </c>
      <c r="I155" s="12">
        <v>31.6524</v>
      </c>
      <c r="J155" s="34">
        <v>30.918142567627108</v>
      </c>
      <c r="K155" s="34">
        <v>1.4537984163966997</v>
      </c>
    </row>
    <row r="156" spans="1:14" ht="14.25" customHeight="1" x14ac:dyDescent="0.55000000000000004">
      <c r="A156" s="12" t="s">
        <v>60</v>
      </c>
      <c r="B156" s="12">
        <v>-70.8292</v>
      </c>
      <c r="C156" s="12">
        <v>40.464799999999997</v>
      </c>
      <c r="D156" s="12">
        <v>119</v>
      </c>
      <c r="E156" s="12">
        <v>16</v>
      </c>
      <c r="F156" s="12">
        <v>9.9060000000000006</v>
      </c>
      <c r="G156" s="12">
        <v>9.8290000000000006</v>
      </c>
      <c r="H156" s="12">
        <v>14.390599999999999</v>
      </c>
      <c r="I156" s="12">
        <v>31.916899999999998</v>
      </c>
      <c r="J156" s="34">
        <v>22.180221458571978</v>
      </c>
      <c r="K156" s="34">
        <v>3.0114395768217288</v>
      </c>
    </row>
    <row r="157" spans="1:14" ht="14.25" customHeight="1" x14ac:dyDescent="0.55000000000000004">
      <c r="A157" s="12" t="s">
        <v>60</v>
      </c>
      <c r="B157" s="12">
        <v>-70.8292</v>
      </c>
      <c r="C157" s="12">
        <v>40.464799999999997</v>
      </c>
      <c r="D157" s="12">
        <v>119</v>
      </c>
      <c r="E157" s="12">
        <v>14</v>
      </c>
      <c r="F157" s="12">
        <v>20.071999999999999</v>
      </c>
      <c r="G157" s="12">
        <v>19.916</v>
      </c>
      <c r="H157" s="12">
        <v>9.7713000000000001</v>
      </c>
      <c r="I157" s="12">
        <v>32.030200000000001</v>
      </c>
      <c r="J157" s="34">
        <v>34.574852409903961</v>
      </c>
      <c r="K157" s="34">
        <v>9.9065977803032261</v>
      </c>
    </row>
    <row r="158" spans="1:14" ht="14.25" customHeight="1" x14ac:dyDescent="0.55000000000000004">
      <c r="A158" s="12" t="s">
        <v>60</v>
      </c>
      <c r="B158" s="12">
        <v>-70.8292</v>
      </c>
      <c r="C158" s="12">
        <v>40.464799999999997</v>
      </c>
      <c r="D158" s="12">
        <v>119</v>
      </c>
      <c r="E158" s="12">
        <v>10</v>
      </c>
      <c r="F158" s="12">
        <v>26.805</v>
      </c>
      <c r="G158" s="12">
        <v>26.597000000000001</v>
      </c>
      <c r="H158" s="12">
        <v>9.4741999999999997</v>
      </c>
      <c r="I158" s="12">
        <v>32.142099999999999</v>
      </c>
      <c r="J158" s="34">
        <v>474.90733397949896</v>
      </c>
      <c r="K158" s="34">
        <v>4.0498670171050888</v>
      </c>
    </row>
    <row r="159" spans="1:14" ht="14.25" customHeight="1" x14ac:dyDescent="0.55000000000000004">
      <c r="A159" s="12" t="s">
        <v>60</v>
      </c>
      <c r="B159" s="12">
        <v>-70.8292</v>
      </c>
      <c r="C159" s="12">
        <v>40.464799999999997</v>
      </c>
      <c r="D159" s="12">
        <v>119</v>
      </c>
      <c r="E159" s="12">
        <v>8</v>
      </c>
      <c r="F159" s="12">
        <v>40.357999999999997</v>
      </c>
      <c r="G159" s="12">
        <v>40.042999999999999</v>
      </c>
      <c r="H159" s="12">
        <v>8.6859000000000002</v>
      </c>
      <c r="I159" s="12">
        <v>32.400100000000002</v>
      </c>
      <c r="J159" s="34">
        <v>844.8518224806885</v>
      </c>
      <c r="K159" s="34">
        <v>20.228566536719743</v>
      </c>
    </row>
    <row r="160" spans="1:14" ht="14.25" customHeight="1" x14ac:dyDescent="0.55000000000000004">
      <c r="A160" s="12" t="s">
        <v>60</v>
      </c>
      <c r="B160" s="12">
        <v>-70.8292</v>
      </c>
      <c r="C160" s="12">
        <v>40.464799999999997</v>
      </c>
      <c r="D160" s="12">
        <v>119</v>
      </c>
      <c r="E160" s="12">
        <v>6</v>
      </c>
      <c r="F160" s="12">
        <v>50.418999999999997</v>
      </c>
      <c r="G160" s="12">
        <v>50.024999999999999</v>
      </c>
      <c r="H160" s="12">
        <v>8.2301000000000002</v>
      </c>
      <c r="I160" s="12">
        <v>32.572000000000003</v>
      </c>
      <c r="J160" s="34">
        <v>1407.7354833024938</v>
      </c>
      <c r="K160" s="34">
        <v>23.240006113541494</v>
      </c>
    </row>
    <row r="161" spans="1:14" ht="14.25" customHeight="1" x14ac:dyDescent="0.55000000000000004">
      <c r="A161" s="12" t="s">
        <v>60</v>
      </c>
      <c r="B161" s="12">
        <v>-70.8292</v>
      </c>
      <c r="C161" s="12">
        <v>40.464799999999997</v>
      </c>
      <c r="D161" s="12">
        <v>119</v>
      </c>
      <c r="E161" s="12">
        <v>4</v>
      </c>
      <c r="F161" s="12">
        <v>60.421999999999997</v>
      </c>
      <c r="G161" s="12">
        <v>59.948</v>
      </c>
      <c r="H161" s="12">
        <v>7.6989999999999998</v>
      </c>
      <c r="I161" s="12">
        <v>32.5944</v>
      </c>
      <c r="J161" s="34">
        <v>1780.8373718682999</v>
      </c>
      <c r="K161" s="34">
        <v>4.5483121884410975</v>
      </c>
    </row>
    <row r="162" spans="1:14" ht="14.25" customHeight="1" x14ac:dyDescent="0.55000000000000004">
      <c r="A162" s="16" t="s">
        <v>60</v>
      </c>
      <c r="B162" s="16">
        <v>-70.8292</v>
      </c>
      <c r="C162" s="16">
        <v>40.464799999999997</v>
      </c>
      <c r="D162" s="16">
        <v>119</v>
      </c>
      <c r="E162" s="16">
        <v>1</v>
      </c>
      <c r="F162" s="12">
        <v>72.302999999999997</v>
      </c>
      <c r="G162" s="12">
        <v>71.733999999999995</v>
      </c>
      <c r="H162" s="12">
        <v>7.3537999999999997</v>
      </c>
      <c r="I162" s="12">
        <v>32.7226</v>
      </c>
      <c r="J162" s="35">
        <v>1165.4674420653803</v>
      </c>
      <c r="K162" s="35">
        <v>87.352516276635683</v>
      </c>
      <c r="L162" s="16"/>
      <c r="M162" s="16"/>
      <c r="N162" s="16"/>
    </row>
    <row r="163" spans="1:14" ht="14.25" customHeight="1" x14ac:dyDescent="0.45"/>
    <row r="164" spans="1:14" ht="14.25" customHeight="1" x14ac:dyDescent="0.45"/>
    <row r="165" spans="1:14" ht="14.25" customHeight="1" x14ac:dyDescent="0.45"/>
    <row r="166" spans="1:14" ht="14.25" customHeight="1" x14ac:dyDescent="0.45"/>
    <row r="167" spans="1:14" ht="14.25" customHeight="1" x14ac:dyDescent="0.45"/>
    <row r="168" spans="1:14" ht="14.25" customHeight="1" x14ac:dyDescent="0.45"/>
    <row r="169" spans="1:14" ht="14.25" customHeight="1" x14ac:dyDescent="0.45"/>
    <row r="170" spans="1:14" ht="14.25" customHeight="1" x14ac:dyDescent="0.45"/>
    <row r="171" spans="1:14" ht="14.25" customHeight="1" x14ac:dyDescent="0.45"/>
    <row r="172" spans="1:14" ht="14.25" customHeight="1" x14ac:dyDescent="0.45"/>
    <row r="173" spans="1:14" ht="14.25" customHeight="1" x14ac:dyDescent="0.45"/>
    <row r="174" spans="1:14" ht="14.25" customHeight="1" x14ac:dyDescent="0.45"/>
    <row r="175" spans="1:14" ht="14.25" customHeight="1" x14ac:dyDescent="0.45"/>
    <row r="176" spans="1:14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01"/>
  <sheetViews>
    <sheetView workbookViewId="0">
      <pane ySplit="1" topLeftCell="A2" activePane="bottomLeft" state="frozen"/>
      <selection pane="bottomLeft" activeCell="M2" sqref="M2"/>
    </sheetView>
  </sheetViews>
  <sheetFormatPr defaultColWidth="12.6171875" defaultRowHeight="15" customHeight="1" x14ac:dyDescent="0.45"/>
  <cols>
    <col min="1" max="1" width="7.6171875" customWidth="1"/>
    <col min="2" max="2" width="8.33203125" customWidth="1"/>
    <col min="3" max="9" width="7.6171875" customWidth="1"/>
    <col min="10" max="10" width="11" customWidth="1"/>
    <col min="11" max="14" width="7.6171875" customWidth="1"/>
  </cols>
  <sheetData>
    <row r="1" spans="1:14" ht="32.25" customHeight="1" x14ac:dyDescent="0.55000000000000004">
      <c r="A1" s="14" t="s">
        <v>27</v>
      </c>
      <c r="B1" s="22" t="s">
        <v>51</v>
      </c>
      <c r="C1" s="22" t="s">
        <v>30</v>
      </c>
      <c r="D1" s="23" t="s">
        <v>52</v>
      </c>
      <c r="E1" s="22" t="s">
        <v>53</v>
      </c>
      <c r="F1" s="23" t="s">
        <v>54</v>
      </c>
      <c r="G1" s="23" t="s">
        <v>55</v>
      </c>
      <c r="H1" s="23" t="s">
        <v>56</v>
      </c>
      <c r="I1" s="23" t="s">
        <v>57</v>
      </c>
      <c r="J1" s="41" t="s">
        <v>95</v>
      </c>
      <c r="K1" s="41" t="s">
        <v>74</v>
      </c>
    </row>
    <row r="2" spans="1:14" ht="17.649999999999999" customHeight="1" x14ac:dyDescent="0.55000000000000004">
      <c r="A2" s="24"/>
      <c r="B2" s="25"/>
      <c r="C2" s="25"/>
      <c r="D2" s="26"/>
      <c r="E2" s="25"/>
      <c r="F2" s="26" t="s">
        <v>58</v>
      </c>
      <c r="G2" s="26" t="s">
        <v>37</v>
      </c>
      <c r="H2" s="26" t="s">
        <v>59</v>
      </c>
      <c r="I2" s="26"/>
      <c r="J2" s="43" t="s">
        <v>100</v>
      </c>
      <c r="K2" s="43" t="s">
        <v>100</v>
      </c>
    </row>
    <row r="3" spans="1:14" ht="14.25" customHeight="1" x14ac:dyDescent="0.55000000000000004">
      <c r="A3" s="12" t="s">
        <v>67</v>
      </c>
      <c r="B3" s="12">
        <v>-70.830799999999996</v>
      </c>
      <c r="C3" s="12">
        <v>40.009900000000002</v>
      </c>
      <c r="D3" s="12">
        <v>83</v>
      </c>
      <c r="E3" s="12">
        <v>23</v>
      </c>
      <c r="F3" t="s">
        <v>98</v>
      </c>
      <c r="G3" t="s">
        <v>98</v>
      </c>
      <c r="H3" t="s">
        <v>98</v>
      </c>
      <c r="I3" t="s">
        <v>98</v>
      </c>
      <c r="J3" s="34">
        <v>20.050812112667785</v>
      </c>
      <c r="K3" s="34">
        <v>6.0228791536434487</v>
      </c>
    </row>
    <row r="4" spans="1:14" ht="14.25" customHeight="1" x14ac:dyDescent="0.55000000000000004">
      <c r="A4" s="12" t="s">
        <v>67</v>
      </c>
      <c r="B4" s="12">
        <v>-70.830799999999996</v>
      </c>
      <c r="C4" s="12">
        <v>40.009900000000002</v>
      </c>
      <c r="D4" s="12">
        <v>83</v>
      </c>
      <c r="E4" s="12">
        <v>20</v>
      </c>
      <c r="F4" t="s">
        <v>98</v>
      </c>
      <c r="G4" t="s">
        <v>98</v>
      </c>
      <c r="H4" t="s">
        <v>98</v>
      </c>
      <c r="I4" t="s">
        <v>98</v>
      </c>
      <c r="J4" s="34">
        <v>14.822745028930596</v>
      </c>
      <c r="K4" s="34">
        <v>7.6012888628741564</v>
      </c>
    </row>
    <row r="5" spans="1:14" ht="14.25" customHeight="1" x14ac:dyDescent="0.55000000000000004">
      <c r="A5" s="12" t="s">
        <v>67</v>
      </c>
      <c r="B5" s="12">
        <v>-70.830799999999996</v>
      </c>
      <c r="C5" s="12">
        <v>40.009900000000002</v>
      </c>
      <c r="D5" s="12">
        <v>83</v>
      </c>
      <c r="E5" s="12">
        <v>18</v>
      </c>
      <c r="F5" t="s">
        <v>98</v>
      </c>
      <c r="G5" t="s">
        <v>98</v>
      </c>
      <c r="H5" t="s">
        <v>98</v>
      </c>
      <c r="I5" t="s">
        <v>98</v>
      </c>
      <c r="J5" s="34">
        <v>13.383558022733279</v>
      </c>
      <c r="K5" s="34">
        <v>0.24922258566800548</v>
      </c>
    </row>
    <row r="6" spans="1:14" ht="14.25" customHeight="1" x14ac:dyDescent="0.55000000000000004">
      <c r="A6" s="12" t="s">
        <v>67</v>
      </c>
      <c r="B6" s="12">
        <v>-70.830799999999996</v>
      </c>
      <c r="C6" s="12">
        <v>40.009900000000002</v>
      </c>
      <c r="D6" s="12">
        <v>83</v>
      </c>
      <c r="E6" s="12">
        <v>16</v>
      </c>
      <c r="F6" s="12">
        <v>16.294</v>
      </c>
      <c r="G6" s="12">
        <v>16.167999999999999</v>
      </c>
      <c r="H6" s="12">
        <v>14.4133</v>
      </c>
      <c r="I6" s="12">
        <v>33.4589</v>
      </c>
      <c r="J6" s="34">
        <v>26.365612241900905</v>
      </c>
      <c r="K6" s="34">
        <v>1.9937806853440414</v>
      </c>
    </row>
    <row r="7" spans="1:14" ht="14.25" customHeight="1" x14ac:dyDescent="0.55000000000000004">
      <c r="A7" s="12" t="s">
        <v>67</v>
      </c>
      <c r="B7" s="12">
        <v>-70.830799999999996</v>
      </c>
      <c r="C7" s="12">
        <v>40.009900000000002</v>
      </c>
      <c r="D7" s="12">
        <v>83</v>
      </c>
      <c r="E7" s="12">
        <v>14</v>
      </c>
      <c r="F7" s="12">
        <v>25.245000000000001</v>
      </c>
      <c r="G7" s="12">
        <v>25.05</v>
      </c>
      <c r="H7" s="12">
        <v>13.5402</v>
      </c>
      <c r="I7" s="12">
        <v>33.812199999999997</v>
      </c>
      <c r="J7" s="34">
        <v>122.42400211472378</v>
      </c>
      <c r="K7" s="34">
        <v>11.983452660869903</v>
      </c>
    </row>
    <row r="8" spans="1:14" ht="14.25" customHeight="1" x14ac:dyDescent="0.55000000000000004">
      <c r="A8" s="12" t="s">
        <v>67</v>
      </c>
      <c r="B8" s="12">
        <v>-70.830799999999996</v>
      </c>
      <c r="C8" s="12">
        <v>40.009900000000002</v>
      </c>
      <c r="D8" s="12">
        <v>83</v>
      </c>
      <c r="E8" s="12">
        <v>12</v>
      </c>
      <c r="F8" s="12">
        <v>37.191000000000003</v>
      </c>
      <c r="G8" s="12">
        <v>36.902999999999999</v>
      </c>
      <c r="H8" s="12">
        <v>11.254200000000001</v>
      </c>
      <c r="I8" s="12">
        <v>33.716200000000001</v>
      </c>
      <c r="J8" s="34">
        <v>9.6534202719769731</v>
      </c>
      <c r="K8" s="34">
        <v>1.1215016355060228</v>
      </c>
    </row>
    <row r="9" spans="1:14" ht="14.25" customHeight="1" x14ac:dyDescent="0.55000000000000004">
      <c r="A9" s="12" t="s">
        <v>67</v>
      </c>
      <c r="B9" s="12">
        <v>-70.830799999999996</v>
      </c>
      <c r="C9" s="12">
        <v>40.009900000000002</v>
      </c>
      <c r="D9" s="12">
        <v>83</v>
      </c>
      <c r="E9" s="12">
        <v>10</v>
      </c>
      <c r="F9" s="12">
        <v>56.86</v>
      </c>
      <c r="G9" s="12">
        <v>56.415999999999997</v>
      </c>
      <c r="H9" s="12">
        <v>9.6841000000000008</v>
      </c>
      <c r="I9" s="12">
        <v>33.741799999999998</v>
      </c>
      <c r="J9" s="34">
        <v>17.701119041325228</v>
      </c>
      <c r="K9" s="34">
        <v>12.876500259513598</v>
      </c>
    </row>
    <row r="10" spans="1:14" ht="14.25" customHeight="1" x14ac:dyDescent="0.55000000000000004">
      <c r="A10" s="12" t="s">
        <v>67</v>
      </c>
      <c r="B10" s="12">
        <v>-70.830799999999996</v>
      </c>
      <c r="C10" s="12">
        <v>40.009900000000002</v>
      </c>
      <c r="D10" s="12">
        <v>83</v>
      </c>
      <c r="E10" s="12">
        <v>8</v>
      </c>
      <c r="F10" s="12">
        <v>80.659000000000006</v>
      </c>
      <c r="G10" s="12">
        <v>80.025000000000006</v>
      </c>
      <c r="H10" s="12">
        <v>15.417199999999999</v>
      </c>
      <c r="I10" s="12">
        <v>35.842199999999998</v>
      </c>
      <c r="J10" s="34">
        <v>9.7268481804564271</v>
      </c>
      <c r="K10" s="34">
        <v>4.2990896027730887</v>
      </c>
    </row>
    <row r="11" spans="1:14" ht="14.25" customHeight="1" x14ac:dyDescent="0.55000000000000004">
      <c r="A11" s="12" t="s">
        <v>67</v>
      </c>
      <c r="B11" s="12">
        <v>-70.830799999999996</v>
      </c>
      <c r="C11" s="12">
        <v>40.009900000000002</v>
      </c>
      <c r="D11" s="12">
        <v>83</v>
      </c>
      <c r="E11" s="12">
        <v>6</v>
      </c>
      <c r="F11" s="12">
        <v>100.902</v>
      </c>
      <c r="G11" s="12">
        <v>100.104</v>
      </c>
      <c r="H11" s="12">
        <v>14.9016</v>
      </c>
      <c r="I11" s="12">
        <v>35.816499999999998</v>
      </c>
      <c r="J11" s="34">
        <v>7.5827532528563459</v>
      </c>
      <c r="K11" s="34">
        <v>1.6822524532590295</v>
      </c>
    </row>
    <row r="12" spans="1:14" ht="14.25" customHeight="1" x14ac:dyDescent="0.55000000000000004">
      <c r="A12" s="12" t="s">
        <v>67</v>
      </c>
      <c r="B12" s="12">
        <v>-70.830799999999996</v>
      </c>
      <c r="C12" s="12">
        <v>40.009900000000002</v>
      </c>
      <c r="D12" s="12">
        <v>83</v>
      </c>
      <c r="E12" s="12">
        <v>5</v>
      </c>
      <c r="F12" s="12">
        <v>121.145</v>
      </c>
      <c r="G12" s="12">
        <v>120.182</v>
      </c>
      <c r="H12" s="12">
        <v>14.4602</v>
      </c>
      <c r="I12" s="12">
        <v>35.7727</v>
      </c>
      <c r="J12" s="34">
        <v>4.4253531882397859</v>
      </c>
      <c r="K12" s="34">
        <v>0.37383387850200761</v>
      </c>
    </row>
    <row r="13" spans="1:14" ht="14.25" customHeight="1" x14ac:dyDescent="0.55000000000000004">
      <c r="A13" s="12" t="s">
        <v>67</v>
      </c>
      <c r="B13" s="12">
        <v>-70.830799999999996</v>
      </c>
      <c r="C13" s="12">
        <v>40.009900000000002</v>
      </c>
      <c r="D13" s="12">
        <v>83</v>
      </c>
      <c r="E13" s="12">
        <v>4</v>
      </c>
      <c r="F13" s="12">
        <v>151.024</v>
      </c>
      <c r="G13" s="12">
        <v>149.81200000000001</v>
      </c>
      <c r="H13" s="12">
        <v>13.9749</v>
      </c>
      <c r="I13" s="12">
        <v>35.777700000000003</v>
      </c>
      <c r="J13" s="34">
        <v>3.7351308485329104</v>
      </c>
      <c r="K13" s="34">
        <v>0.10384274402833552</v>
      </c>
    </row>
    <row r="14" spans="1:14" ht="14.25" customHeight="1" x14ac:dyDescent="0.55000000000000004">
      <c r="A14" s="12" t="s">
        <v>67</v>
      </c>
      <c r="B14" s="12">
        <v>-70.830799999999996</v>
      </c>
      <c r="C14" s="12">
        <v>40.009900000000002</v>
      </c>
      <c r="D14" s="12">
        <v>83</v>
      </c>
      <c r="E14" s="12">
        <v>3</v>
      </c>
      <c r="F14" s="12">
        <v>201.46100000000001</v>
      </c>
      <c r="G14" s="12">
        <v>199.81899999999999</v>
      </c>
      <c r="H14" s="12">
        <v>12.2951</v>
      </c>
      <c r="I14" s="12">
        <v>35.586799999999997</v>
      </c>
      <c r="J14" s="34">
        <v>8.1408053573002022</v>
      </c>
      <c r="K14" s="34">
        <v>2.8868282839877248</v>
      </c>
    </row>
    <row r="15" spans="1:14" ht="14.25" customHeight="1" x14ac:dyDescent="0.55000000000000004">
      <c r="A15" s="12" t="s">
        <v>67</v>
      </c>
      <c r="B15" s="12">
        <v>-70.830799999999996</v>
      </c>
      <c r="C15" s="12">
        <v>40.009900000000002</v>
      </c>
      <c r="D15" s="12">
        <v>83</v>
      </c>
      <c r="E15" s="12">
        <v>2</v>
      </c>
      <c r="F15" s="12">
        <v>251.77099999999999</v>
      </c>
      <c r="G15" s="12">
        <v>249.69</v>
      </c>
      <c r="H15" s="12">
        <v>10.554</v>
      </c>
      <c r="I15" s="12">
        <v>35.358800000000002</v>
      </c>
      <c r="J15" s="34">
        <v>7.1128146385878352</v>
      </c>
      <c r="K15" s="34">
        <v>3.0529766744330615</v>
      </c>
    </row>
    <row r="16" spans="1:14" ht="14.25" customHeight="1" x14ac:dyDescent="0.55000000000000004">
      <c r="A16" s="16" t="s">
        <v>67</v>
      </c>
      <c r="B16" s="16">
        <v>-70.830799999999996</v>
      </c>
      <c r="C16" s="16">
        <v>40.009900000000002</v>
      </c>
      <c r="D16" s="16">
        <v>83</v>
      </c>
      <c r="E16" s="16">
        <v>1</v>
      </c>
      <c r="F16" s="12">
        <v>262.33</v>
      </c>
      <c r="G16" s="12">
        <v>260.154</v>
      </c>
      <c r="H16" s="12">
        <v>10.460900000000001</v>
      </c>
      <c r="I16" s="12">
        <v>35.350700000000003</v>
      </c>
      <c r="J16" s="35">
        <v>7.8177225599906004</v>
      </c>
      <c r="K16" s="35">
        <v>7.206686435566481</v>
      </c>
      <c r="L16" s="16"/>
      <c r="M16" s="16"/>
      <c r="N16" s="16"/>
    </row>
    <row r="17" spans="1:14" ht="14.25" customHeight="1" x14ac:dyDescent="0.55000000000000004">
      <c r="A17" s="12" t="s">
        <v>68</v>
      </c>
      <c r="B17" s="12">
        <v>-70.829800000000006</v>
      </c>
      <c r="C17" s="12">
        <v>39.945300000000003</v>
      </c>
      <c r="D17" s="12">
        <v>84</v>
      </c>
      <c r="E17" s="12">
        <v>23</v>
      </c>
      <c r="F17" s="12">
        <v>1.891</v>
      </c>
      <c r="G17" s="12">
        <v>1.877</v>
      </c>
      <c r="H17" s="13">
        <v>21.464099999999998</v>
      </c>
      <c r="I17" s="13">
        <v>32.171399999999998</v>
      </c>
      <c r="J17" s="34">
        <v>17.128381355185482</v>
      </c>
      <c r="K17" s="34">
        <v>1.1007330867003562</v>
      </c>
    </row>
    <row r="18" spans="1:14" ht="14.25" customHeight="1" x14ac:dyDescent="0.55000000000000004">
      <c r="A18" s="12" t="s">
        <v>68</v>
      </c>
      <c r="B18" s="12">
        <v>-70.829800000000006</v>
      </c>
      <c r="C18" s="12">
        <v>39.945300000000003</v>
      </c>
      <c r="D18" s="12">
        <v>84</v>
      </c>
      <c r="E18" s="12">
        <v>20</v>
      </c>
      <c r="F18" s="12">
        <v>10.179</v>
      </c>
      <c r="G18" s="12">
        <v>10.101000000000001</v>
      </c>
      <c r="H18" s="12">
        <v>24.280899999999999</v>
      </c>
      <c r="I18" s="12">
        <v>34.959899999999998</v>
      </c>
      <c r="J18" s="34">
        <v>29.302728581079101</v>
      </c>
      <c r="K18" s="34">
        <v>3.4060420041294055</v>
      </c>
    </row>
    <row r="19" spans="1:14" ht="14.25" customHeight="1" x14ac:dyDescent="0.55000000000000004">
      <c r="A19" s="12" t="s">
        <v>68</v>
      </c>
      <c r="B19" s="12">
        <v>-70.829800000000006</v>
      </c>
      <c r="C19" s="12">
        <v>39.945300000000003</v>
      </c>
      <c r="D19" s="12">
        <v>84</v>
      </c>
      <c r="E19" s="12">
        <v>18</v>
      </c>
      <c r="F19" s="12">
        <v>20.469000000000001</v>
      </c>
      <c r="G19" s="12">
        <v>20.311</v>
      </c>
      <c r="H19" s="12">
        <v>23.7851</v>
      </c>
      <c r="I19" s="12">
        <v>35.917499999999997</v>
      </c>
      <c r="J19" s="34">
        <v>25.646018738802244</v>
      </c>
      <c r="K19" s="34">
        <v>5.7944251167811167</v>
      </c>
    </row>
    <row r="20" spans="1:14" ht="14.25" customHeight="1" x14ac:dyDescent="0.55000000000000004">
      <c r="A20" s="12" t="s">
        <v>68</v>
      </c>
      <c r="B20" s="12">
        <v>-70.829800000000006</v>
      </c>
      <c r="C20" s="12">
        <v>39.945300000000003</v>
      </c>
      <c r="D20" s="12">
        <v>84</v>
      </c>
      <c r="E20" s="12">
        <v>15</v>
      </c>
      <c r="F20" s="12">
        <v>30.57</v>
      </c>
      <c r="G20" s="12">
        <v>30.332999999999998</v>
      </c>
      <c r="H20" s="12">
        <v>18.860800000000001</v>
      </c>
      <c r="I20" s="12">
        <v>35.626199999999997</v>
      </c>
      <c r="J20" s="34">
        <v>18.61162510647047</v>
      </c>
      <c r="K20" s="34">
        <v>8.3074195222668915E-2</v>
      </c>
    </row>
    <row r="21" spans="1:14" ht="14.25" customHeight="1" x14ac:dyDescent="0.55000000000000004">
      <c r="A21" s="12" t="s">
        <v>68</v>
      </c>
      <c r="B21" s="12">
        <v>-70.829800000000006</v>
      </c>
      <c r="C21" s="12">
        <v>39.945300000000003</v>
      </c>
      <c r="D21" s="12">
        <v>84</v>
      </c>
      <c r="E21" s="12">
        <v>10</v>
      </c>
      <c r="F21" s="12">
        <v>45.426000000000002</v>
      </c>
      <c r="G21" s="12">
        <v>45.073999999999998</v>
      </c>
      <c r="H21" s="12">
        <v>16.3645</v>
      </c>
      <c r="I21" s="12">
        <v>35.472999999999999</v>
      </c>
      <c r="J21" s="34">
        <v>64.548124651217449</v>
      </c>
      <c r="K21" s="34">
        <v>3.7383387850200736</v>
      </c>
    </row>
    <row r="22" spans="1:14" ht="14.25" customHeight="1" x14ac:dyDescent="0.55000000000000004">
      <c r="A22" s="12" t="s">
        <v>68</v>
      </c>
      <c r="B22" s="12">
        <v>-70.829800000000006</v>
      </c>
      <c r="C22" s="12">
        <v>39.945300000000003</v>
      </c>
      <c r="D22" s="12">
        <v>84</v>
      </c>
      <c r="E22" s="12">
        <v>8</v>
      </c>
      <c r="F22" s="12">
        <v>60.317999999999998</v>
      </c>
      <c r="G22" s="12">
        <v>59.847999999999999</v>
      </c>
      <c r="H22" s="12">
        <v>13.658200000000001</v>
      </c>
      <c r="I22" s="12">
        <v>34.989400000000003</v>
      </c>
      <c r="J22" s="34">
        <v>14.646518048579903</v>
      </c>
      <c r="K22" s="34">
        <v>2.0353177829553748</v>
      </c>
    </row>
    <row r="23" spans="1:14" ht="14.25" customHeight="1" x14ac:dyDescent="0.55000000000000004">
      <c r="A23" s="12" t="s">
        <v>68</v>
      </c>
      <c r="B23" s="12">
        <v>-70.829800000000006</v>
      </c>
      <c r="C23" s="12">
        <v>39.945300000000003</v>
      </c>
      <c r="D23" s="12">
        <v>84</v>
      </c>
      <c r="E23" s="12">
        <v>7</v>
      </c>
      <c r="F23" s="12">
        <v>80.757999999999996</v>
      </c>
      <c r="G23" s="12">
        <v>80.123999999999995</v>
      </c>
      <c r="H23" s="12">
        <v>14.555099999999999</v>
      </c>
      <c r="I23" s="12">
        <v>35.665900000000001</v>
      </c>
      <c r="J23" s="34">
        <v>9.3890798014509365</v>
      </c>
      <c r="K23" s="34">
        <v>1.744558099676029</v>
      </c>
    </row>
    <row r="24" spans="1:14" ht="14.25" customHeight="1" x14ac:dyDescent="0.55000000000000004">
      <c r="A24" s="12" t="s">
        <v>68</v>
      </c>
      <c r="B24" s="12">
        <v>-70.829800000000006</v>
      </c>
      <c r="C24" s="12">
        <v>39.945300000000003</v>
      </c>
      <c r="D24" s="12">
        <v>84</v>
      </c>
      <c r="E24" s="12">
        <v>6</v>
      </c>
      <c r="F24" s="16">
        <v>100.84</v>
      </c>
      <c r="G24" s="16">
        <v>100.04300000000001</v>
      </c>
      <c r="H24" s="16">
        <v>14.1783</v>
      </c>
      <c r="I24" s="16">
        <v>35.755200000000002</v>
      </c>
      <c r="J24" s="34">
        <v>12.443680794196258</v>
      </c>
      <c r="K24" s="34">
        <v>2.0353177829553726</v>
      </c>
    </row>
    <row r="25" spans="1:14" ht="14.25" customHeight="1" x14ac:dyDescent="0.55000000000000004">
      <c r="A25" s="12" t="s">
        <v>68</v>
      </c>
      <c r="B25" s="12">
        <v>-70.829800000000006</v>
      </c>
      <c r="C25" s="12">
        <v>39.945300000000003</v>
      </c>
      <c r="D25" s="12">
        <v>84</v>
      </c>
      <c r="E25" s="12">
        <v>5</v>
      </c>
      <c r="F25" s="13">
        <v>121.54</v>
      </c>
      <c r="G25" s="13">
        <v>120.574</v>
      </c>
      <c r="H25" s="13">
        <v>13.717700000000001</v>
      </c>
      <c r="I25" s="13">
        <v>35.7072</v>
      </c>
      <c r="J25" s="34">
        <v>12.63459335624284</v>
      </c>
      <c r="K25" s="34">
        <v>5.8774993120037875</v>
      </c>
    </row>
    <row r="26" spans="1:14" ht="14.25" customHeight="1" x14ac:dyDescent="0.55000000000000004">
      <c r="A26" s="12" t="s">
        <v>68</v>
      </c>
      <c r="B26" s="12">
        <v>-70.829800000000006</v>
      </c>
      <c r="C26" s="12">
        <v>39.945300000000003</v>
      </c>
      <c r="D26" s="12">
        <v>84</v>
      </c>
      <c r="E26" s="12">
        <v>4</v>
      </c>
      <c r="F26" s="13">
        <v>151.34899999999999</v>
      </c>
      <c r="G26" s="13">
        <v>150.13499999999999</v>
      </c>
      <c r="H26" s="13">
        <v>13.577500000000001</v>
      </c>
      <c r="I26" s="13">
        <v>35.767899999999997</v>
      </c>
      <c r="J26" s="34">
        <v>7.1715569653713978</v>
      </c>
      <c r="K26" s="34">
        <v>1.6407153556477019</v>
      </c>
    </row>
    <row r="27" spans="1:14" ht="14.25" customHeight="1" x14ac:dyDescent="0.55000000000000004">
      <c r="A27" s="12" t="s">
        <v>68</v>
      </c>
      <c r="B27" s="12">
        <v>-70.829800000000006</v>
      </c>
      <c r="C27" s="12">
        <v>39.945300000000003</v>
      </c>
      <c r="D27" s="12">
        <v>84</v>
      </c>
      <c r="E27" s="12">
        <v>3</v>
      </c>
      <c r="F27" s="13">
        <v>201.69</v>
      </c>
      <c r="G27" s="13">
        <v>200.048</v>
      </c>
      <c r="H27" s="13">
        <v>11.9399</v>
      </c>
      <c r="I27" s="13">
        <v>35.53</v>
      </c>
      <c r="J27" s="34">
        <v>6.8191030046700156</v>
      </c>
      <c r="K27" s="34">
        <v>0.18691693925100381</v>
      </c>
    </row>
    <row r="28" spans="1:14" ht="14.25" customHeight="1" x14ac:dyDescent="0.55000000000000004">
      <c r="A28" s="12" t="s">
        <v>68</v>
      </c>
      <c r="B28" s="12">
        <v>-70.829800000000006</v>
      </c>
      <c r="C28" s="12">
        <v>39.945300000000003</v>
      </c>
      <c r="D28" s="12">
        <v>84</v>
      </c>
      <c r="E28" s="12">
        <v>2</v>
      </c>
      <c r="F28" s="13">
        <v>252.48699999999999</v>
      </c>
      <c r="G28" s="13">
        <v>250.40100000000001</v>
      </c>
      <c r="H28" s="13">
        <v>10.626799999999999</v>
      </c>
      <c r="I28" s="13">
        <v>35.367100000000001</v>
      </c>
      <c r="J28" s="34">
        <v>6.7603606778864513</v>
      </c>
      <c r="K28" s="34">
        <v>1.5161040628136961</v>
      </c>
    </row>
    <row r="29" spans="1:14" ht="14.25" customHeight="1" x14ac:dyDescent="0.55000000000000004">
      <c r="A29" s="16" t="s">
        <v>68</v>
      </c>
      <c r="B29" s="16">
        <v>-70.829800000000006</v>
      </c>
      <c r="C29" s="16">
        <v>39.945300000000003</v>
      </c>
      <c r="D29" s="16">
        <v>84</v>
      </c>
      <c r="E29" s="16">
        <v>1</v>
      </c>
      <c r="F29" s="12">
        <v>302.58800000000002</v>
      </c>
      <c r="G29" s="12">
        <v>300.05099999999999</v>
      </c>
      <c r="H29" s="12">
        <v>9.3194999999999997</v>
      </c>
      <c r="I29" s="12">
        <v>35.228299999999997</v>
      </c>
      <c r="J29" s="35">
        <v>7.4212118542015446</v>
      </c>
      <c r="K29" s="35">
        <v>3.0322081256273967</v>
      </c>
      <c r="L29" s="16"/>
      <c r="M29" s="16"/>
      <c r="N29" s="16"/>
    </row>
    <row r="30" spans="1:14" ht="14.25" customHeight="1" x14ac:dyDescent="0.55000000000000004">
      <c r="A30" s="12" t="s">
        <v>72</v>
      </c>
      <c r="B30" s="12">
        <v>-70.828900000000004</v>
      </c>
      <c r="C30" s="12">
        <v>39.684600000000003</v>
      </c>
      <c r="D30" s="12">
        <v>86</v>
      </c>
      <c r="E30" s="12">
        <v>24</v>
      </c>
      <c r="F30" s="12">
        <v>1.1619999999999999</v>
      </c>
      <c r="G30" s="12">
        <v>1.153</v>
      </c>
      <c r="H30" s="12">
        <v>25.2867</v>
      </c>
      <c r="I30" s="12">
        <v>35.224699999999999</v>
      </c>
      <c r="J30" s="34">
        <v>11.019179369694832</v>
      </c>
      <c r="K30" s="34">
        <v>0.56075081775301083</v>
      </c>
    </row>
    <row r="31" spans="1:14" ht="14.25" customHeight="1" x14ac:dyDescent="0.55000000000000004">
      <c r="A31" s="12" t="s">
        <v>72</v>
      </c>
      <c r="B31" s="12">
        <v>-70.828900000000004</v>
      </c>
      <c r="C31" s="12">
        <v>39.684600000000003</v>
      </c>
      <c r="D31" s="12">
        <v>86</v>
      </c>
      <c r="E31" s="12">
        <v>20</v>
      </c>
      <c r="F31" s="12">
        <v>10.307</v>
      </c>
      <c r="G31" s="12">
        <v>10.228</v>
      </c>
      <c r="H31" s="12">
        <v>25.2257</v>
      </c>
      <c r="I31" s="12">
        <v>35.245899999999999</v>
      </c>
      <c r="J31" s="34">
        <v>7.3330983640261991</v>
      </c>
      <c r="K31" s="34">
        <v>8.307419522266829E-2</v>
      </c>
    </row>
    <row r="32" spans="1:14" ht="14.25" customHeight="1" x14ac:dyDescent="0.55000000000000004">
      <c r="A32" s="12" t="s">
        <v>72</v>
      </c>
      <c r="B32" s="12">
        <v>-70.828900000000004</v>
      </c>
      <c r="C32" s="12">
        <v>39.684600000000003</v>
      </c>
      <c r="D32" s="12">
        <v>86</v>
      </c>
      <c r="E32" s="12">
        <v>18</v>
      </c>
      <c r="F32" s="12">
        <v>20.257999999999999</v>
      </c>
      <c r="G32" s="12">
        <v>20.102</v>
      </c>
      <c r="H32" s="12">
        <v>25.143899999999999</v>
      </c>
      <c r="I32" s="12">
        <v>35.638100000000001</v>
      </c>
      <c r="J32" s="34">
        <v>5.0421476194672072</v>
      </c>
      <c r="K32" s="34">
        <v>1.0384274402833535</v>
      </c>
    </row>
    <row r="33" spans="1:14" ht="14.25" customHeight="1" x14ac:dyDescent="0.55000000000000004">
      <c r="A33" s="12" t="s">
        <v>72</v>
      </c>
      <c r="B33" s="12">
        <v>-70.828900000000004</v>
      </c>
      <c r="C33" s="12">
        <v>39.684600000000003</v>
      </c>
      <c r="D33" s="12">
        <v>86</v>
      </c>
      <c r="E33" s="12">
        <v>16</v>
      </c>
      <c r="F33" s="16">
        <v>30.463999999999999</v>
      </c>
      <c r="G33" s="16">
        <v>30.23</v>
      </c>
      <c r="H33" s="16">
        <v>19.286100000000001</v>
      </c>
      <c r="I33" s="16">
        <v>35.619700000000002</v>
      </c>
      <c r="J33" s="34">
        <v>11.900314271448291</v>
      </c>
      <c r="K33" s="34">
        <v>0.31152823208500652</v>
      </c>
    </row>
    <row r="34" spans="1:14" ht="14.25" customHeight="1" x14ac:dyDescent="0.55000000000000004">
      <c r="A34" s="12" t="s">
        <v>72</v>
      </c>
      <c r="B34" s="12">
        <v>-70.828900000000004</v>
      </c>
      <c r="C34" s="12">
        <v>39.684600000000003</v>
      </c>
      <c r="D34" s="12">
        <v>86</v>
      </c>
      <c r="E34" s="12">
        <v>12</v>
      </c>
      <c r="F34" s="13">
        <v>40.491</v>
      </c>
      <c r="G34" s="13">
        <v>40.177999999999997</v>
      </c>
      <c r="H34" s="13">
        <v>18.497299999999999</v>
      </c>
      <c r="I34" s="13">
        <v>36.1004</v>
      </c>
      <c r="J34" s="34">
        <v>100.67465562310923</v>
      </c>
      <c r="K34" s="34">
        <v>11.422701843116904</v>
      </c>
    </row>
    <row r="35" spans="1:14" ht="14.25" customHeight="1" x14ac:dyDescent="0.55000000000000004">
      <c r="A35" s="12" t="s">
        <v>72</v>
      </c>
      <c r="B35" s="12">
        <v>-70.828900000000004</v>
      </c>
      <c r="C35" s="12">
        <v>39.684600000000003</v>
      </c>
      <c r="D35" s="12">
        <v>86</v>
      </c>
      <c r="E35" s="12">
        <v>10</v>
      </c>
      <c r="F35" s="13">
        <v>60.113</v>
      </c>
      <c r="G35" s="13">
        <v>59.646000000000001</v>
      </c>
      <c r="H35" s="13">
        <v>15.798</v>
      </c>
      <c r="I35" s="13">
        <v>35.792200000000001</v>
      </c>
      <c r="J35" s="34">
        <v>17.936088348459485</v>
      </c>
      <c r="K35" s="34">
        <v>4.1537097611333201E-2</v>
      </c>
    </row>
    <row r="36" spans="1:14" ht="14.25" customHeight="1" x14ac:dyDescent="0.55000000000000004">
      <c r="A36" s="12" t="s">
        <v>72</v>
      </c>
      <c r="B36" s="12">
        <v>-70.828900000000004</v>
      </c>
      <c r="C36" s="12">
        <v>39.684600000000003</v>
      </c>
      <c r="D36" s="12">
        <v>86</v>
      </c>
      <c r="E36" s="12">
        <v>8</v>
      </c>
      <c r="F36" s="13">
        <v>80.465000000000003</v>
      </c>
      <c r="G36" s="13">
        <v>79.835999999999999</v>
      </c>
      <c r="H36" s="13">
        <v>15.058299999999999</v>
      </c>
      <c r="I36" s="13">
        <v>35.764699999999998</v>
      </c>
      <c r="J36" s="34">
        <v>10.945751461215378</v>
      </c>
      <c r="K36" s="34">
        <v>6.3136388369227978</v>
      </c>
    </row>
    <row r="37" spans="1:14" ht="14.25" customHeight="1" x14ac:dyDescent="0.55000000000000004">
      <c r="A37" s="12" t="s">
        <v>72</v>
      </c>
      <c r="B37" s="12">
        <v>-70.828900000000004</v>
      </c>
      <c r="C37" s="12">
        <v>39.684600000000003</v>
      </c>
      <c r="D37" s="12">
        <v>86</v>
      </c>
      <c r="E37" s="12">
        <v>6</v>
      </c>
      <c r="F37" s="13">
        <v>100.325</v>
      </c>
      <c r="G37" s="13">
        <v>99.534999999999997</v>
      </c>
      <c r="H37" s="13">
        <v>14.636799999999999</v>
      </c>
      <c r="I37" s="13">
        <v>35.8504</v>
      </c>
      <c r="J37" s="34">
        <v>6.5694481158398688</v>
      </c>
      <c r="K37" s="34">
        <v>0.99689034267201404</v>
      </c>
    </row>
    <row r="38" spans="1:14" ht="14.25" customHeight="1" x14ac:dyDescent="0.55000000000000004">
      <c r="A38" s="12" t="s">
        <v>72</v>
      </c>
      <c r="B38" s="12">
        <v>-70.828900000000004</v>
      </c>
      <c r="C38" s="12">
        <v>39.684600000000003</v>
      </c>
      <c r="D38" s="12">
        <v>86</v>
      </c>
      <c r="E38" s="12">
        <v>4</v>
      </c>
      <c r="F38" s="13">
        <v>145.98599999999999</v>
      </c>
      <c r="G38" s="13">
        <v>144.82</v>
      </c>
      <c r="H38" s="13">
        <v>13.2979</v>
      </c>
      <c r="I38" s="13">
        <v>35.7288</v>
      </c>
      <c r="J38" s="34">
        <v>4.2197550444973126</v>
      </c>
      <c r="K38" s="34">
        <v>1.4537984163966955</v>
      </c>
    </row>
    <row r="39" spans="1:14" ht="14.25" customHeight="1" x14ac:dyDescent="0.55000000000000004">
      <c r="A39" s="16" t="s">
        <v>72</v>
      </c>
      <c r="B39" s="16">
        <v>-70.828900000000004</v>
      </c>
      <c r="C39" s="16">
        <v>39.684600000000003</v>
      </c>
      <c r="D39" s="16">
        <v>86</v>
      </c>
      <c r="E39" s="16">
        <v>1</v>
      </c>
      <c r="F39" s="13">
        <v>302.93299999999999</v>
      </c>
      <c r="G39" s="13">
        <v>300.39999999999998</v>
      </c>
      <c r="H39" s="13">
        <v>9.2280999999999995</v>
      </c>
      <c r="I39" s="13">
        <v>35.242800000000003</v>
      </c>
      <c r="J39" s="35">
        <v>19.199048374306106</v>
      </c>
      <c r="K39" s="35">
        <v>5.1921372014167737</v>
      </c>
      <c r="L39" s="16"/>
      <c r="M39" s="16"/>
      <c r="N39" s="16"/>
    </row>
    <row r="40" spans="1:14" ht="14.25" customHeight="1" x14ac:dyDescent="0.55000000000000004">
      <c r="A40" s="12" t="s">
        <v>71</v>
      </c>
      <c r="B40" s="12">
        <v>-70.829599999999999</v>
      </c>
      <c r="C40" s="12">
        <v>39.749899999999997</v>
      </c>
      <c r="D40" s="12">
        <v>87</v>
      </c>
      <c r="E40" s="12">
        <v>24</v>
      </c>
      <c r="F40" s="13">
        <v>2.008</v>
      </c>
      <c r="G40" s="13">
        <v>1.9930000000000001</v>
      </c>
      <c r="H40" s="13">
        <v>25.249300000000002</v>
      </c>
      <c r="I40" s="13">
        <v>35.258699999999997</v>
      </c>
      <c r="J40" s="34">
        <v>5.1155755279466621</v>
      </c>
      <c r="K40" s="34">
        <v>0.47767662253034315</v>
      </c>
    </row>
    <row r="41" spans="1:14" ht="14.25" customHeight="1" x14ac:dyDescent="0.55000000000000004">
      <c r="A41" s="12" t="s">
        <v>71</v>
      </c>
      <c r="B41" s="12">
        <v>-70.829599999999999</v>
      </c>
      <c r="C41" s="12">
        <v>39.749899999999997</v>
      </c>
      <c r="D41" s="12">
        <v>87</v>
      </c>
      <c r="E41" s="12">
        <v>19</v>
      </c>
      <c r="F41" s="13">
        <v>9.9410000000000007</v>
      </c>
      <c r="G41" s="13">
        <v>9.8650000000000002</v>
      </c>
      <c r="H41" s="13">
        <v>25.252300000000002</v>
      </c>
      <c r="I41" s="13">
        <v>35.258000000000003</v>
      </c>
      <c r="J41" s="34">
        <v>4.0728992275384028</v>
      </c>
      <c r="K41" s="34">
        <v>0.53998226894734447</v>
      </c>
    </row>
    <row r="42" spans="1:14" ht="14.25" customHeight="1" x14ac:dyDescent="0.55000000000000004">
      <c r="A42" s="12" t="s">
        <v>71</v>
      </c>
      <c r="B42" s="12">
        <v>-70.829599999999999</v>
      </c>
      <c r="C42" s="12">
        <v>39.749899999999997</v>
      </c>
      <c r="D42" s="12">
        <v>87</v>
      </c>
      <c r="E42" s="12">
        <v>17</v>
      </c>
      <c r="F42" s="16">
        <v>20.207000000000001</v>
      </c>
      <c r="G42" s="16">
        <v>20.052</v>
      </c>
      <c r="H42" s="16">
        <v>24.667899999999999</v>
      </c>
      <c r="I42" s="16">
        <v>35.334000000000003</v>
      </c>
      <c r="J42" s="34">
        <v>2.5309131494698507</v>
      </c>
      <c r="K42" s="34">
        <v>0.14537984163966966</v>
      </c>
    </row>
    <row r="43" spans="1:14" ht="14.25" customHeight="1" x14ac:dyDescent="0.55000000000000004">
      <c r="A43" s="12" t="s">
        <v>71</v>
      </c>
      <c r="B43" s="12">
        <v>-70.829599999999999</v>
      </c>
      <c r="C43" s="12">
        <v>39.749899999999997</v>
      </c>
      <c r="D43" s="12">
        <v>87</v>
      </c>
      <c r="E43" s="12">
        <v>15</v>
      </c>
      <c r="F43" s="13">
        <v>30.376999999999999</v>
      </c>
      <c r="G43" s="13">
        <v>30.143000000000001</v>
      </c>
      <c r="H43" s="13">
        <v>18.1709</v>
      </c>
      <c r="I43" s="13">
        <v>35.4617</v>
      </c>
      <c r="J43" s="34">
        <v>3.191764325784944</v>
      </c>
      <c r="K43" s="34">
        <v>1.5368726116193663</v>
      </c>
    </row>
    <row r="44" spans="1:14" ht="14.25" customHeight="1" x14ac:dyDescent="0.55000000000000004">
      <c r="A44" s="12" t="s">
        <v>71</v>
      </c>
      <c r="B44" s="12">
        <v>-70.829599999999999</v>
      </c>
      <c r="C44" s="12">
        <v>39.749899999999997</v>
      </c>
      <c r="D44" s="12">
        <v>87</v>
      </c>
      <c r="E44" s="12">
        <v>12</v>
      </c>
      <c r="F44" s="13">
        <v>42.426000000000002</v>
      </c>
      <c r="G44" s="13">
        <v>42.097999999999999</v>
      </c>
      <c r="H44" s="13">
        <v>16.580100000000002</v>
      </c>
      <c r="I44" s="13">
        <v>35.424100000000003</v>
      </c>
      <c r="J44" s="34">
        <v>20.050812112667785</v>
      </c>
      <c r="K44" s="34">
        <v>4.7352291276920768</v>
      </c>
    </row>
    <row r="45" spans="1:14" ht="14.25" customHeight="1" x14ac:dyDescent="0.55000000000000004">
      <c r="A45" s="12" t="s">
        <v>71</v>
      </c>
      <c r="B45" s="12">
        <v>-70.829599999999999</v>
      </c>
      <c r="C45" s="12">
        <v>39.749899999999997</v>
      </c>
      <c r="D45" s="12">
        <v>87</v>
      </c>
      <c r="E45" s="12">
        <v>9</v>
      </c>
      <c r="F45" s="13">
        <v>60.459000000000003</v>
      </c>
      <c r="G45" s="13">
        <v>59.988999999999997</v>
      </c>
      <c r="H45" s="13">
        <v>15.6623</v>
      </c>
      <c r="I45" s="13">
        <v>35.67</v>
      </c>
      <c r="J45" s="34">
        <v>6.246365318530267</v>
      </c>
      <c r="K45" s="34">
        <v>1.1215016355060239</v>
      </c>
    </row>
    <row r="46" spans="1:14" ht="14.25" customHeight="1" x14ac:dyDescent="0.55000000000000004">
      <c r="A46" s="12" t="s">
        <v>71</v>
      </c>
      <c r="B46" s="12">
        <v>-70.829599999999999</v>
      </c>
      <c r="C46" s="12">
        <v>39.749899999999997</v>
      </c>
      <c r="D46" s="12">
        <v>87</v>
      </c>
      <c r="E46" s="12">
        <v>7</v>
      </c>
      <c r="F46" s="13">
        <v>80.88</v>
      </c>
      <c r="G46" s="13">
        <v>80.247</v>
      </c>
      <c r="H46" s="13">
        <v>14.7842</v>
      </c>
      <c r="I46" s="13">
        <v>35.667700000000004</v>
      </c>
      <c r="J46" s="34">
        <v>4.8512350574206247</v>
      </c>
      <c r="K46" s="34">
        <v>6.2305646417001058E-2</v>
      </c>
    </row>
    <row r="47" spans="1:14" ht="14.25" customHeight="1" x14ac:dyDescent="0.55000000000000004">
      <c r="A47" s="12" t="s">
        <v>71</v>
      </c>
      <c r="B47" s="12">
        <v>-70.829599999999999</v>
      </c>
      <c r="C47" s="12">
        <v>39.749899999999997</v>
      </c>
      <c r="D47" s="12">
        <v>87</v>
      </c>
      <c r="E47" s="12">
        <v>6</v>
      </c>
      <c r="F47" s="13">
        <v>100.92</v>
      </c>
      <c r="G47" s="13">
        <v>100.125</v>
      </c>
      <c r="H47" s="13">
        <v>14.101599999999999</v>
      </c>
      <c r="I47" s="13">
        <v>35.696599999999997</v>
      </c>
      <c r="J47" s="34">
        <v>2.7071401298205422</v>
      </c>
      <c r="K47" s="34">
        <v>0.10384274402833552</v>
      </c>
    </row>
    <row r="48" spans="1:14" ht="14.25" customHeight="1" x14ac:dyDescent="0.55000000000000004">
      <c r="A48" s="12" t="s">
        <v>71</v>
      </c>
      <c r="B48" s="12">
        <v>-70.829599999999999</v>
      </c>
      <c r="C48" s="12">
        <v>39.749899999999997</v>
      </c>
      <c r="D48" s="12">
        <v>87</v>
      </c>
      <c r="E48" s="12">
        <v>3</v>
      </c>
      <c r="F48" s="13">
        <v>201.77</v>
      </c>
      <c r="G48" s="13">
        <v>200.131</v>
      </c>
      <c r="H48" s="13">
        <v>11.758900000000001</v>
      </c>
      <c r="I48" s="13">
        <v>35.512799999999999</v>
      </c>
      <c r="J48" s="34">
        <v>3.6617029400534555</v>
      </c>
      <c r="K48" s="34">
        <v>0.53998226894734336</v>
      </c>
    </row>
    <row r="49" spans="1:14" ht="14.25" customHeight="1" x14ac:dyDescent="0.55000000000000004">
      <c r="A49" s="16" t="s">
        <v>71</v>
      </c>
      <c r="B49" s="16">
        <v>-70.829599999999999</v>
      </c>
      <c r="C49" s="16">
        <v>39.749899999999997</v>
      </c>
      <c r="D49" s="16">
        <v>87</v>
      </c>
      <c r="E49" s="16">
        <v>1</v>
      </c>
      <c r="F49" s="13">
        <v>302.84199999999998</v>
      </c>
      <c r="G49" s="13">
        <v>300.30799999999999</v>
      </c>
      <c r="H49" s="13">
        <v>9.2444000000000006</v>
      </c>
      <c r="I49" s="13">
        <v>35.2166</v>
      </c>
      <c r="J49" s="35">
        <v>3.2505066525685082</v>
      </c>
      <c r="K49" s="35">
        <v>0.53998226894734336</v>
      </c>
      <c r="L49" s="16"/>
      <c r="M49" s="16"/>
      <c r="N49" s="16"/>
    </row>
    <row r="50" spans="1:14" ht="14.25" customHeight="1" x14ac:dyDescent="0.55000000000000004">
      <c r="A50" s="12" t="s">
        <v>70</v>
      </c>
      <c r="B50" s="12">
        <v>-70.829700000000003</v>
      </c>
      <c r="C50" s="12">
        <v>39.814900000000002</v>
      </c>
      <c r="D50" s="12">
        <v>88</v>
      </c>
      <c r="E50" s="12">
        <v>24</v>
      </c>
      <c r="F50" s="16">
        <v>1.7270000000000001</v>
      </c>
      <c r="G50" s="16">
        <v>1.714</v>
      </c>
      <c r="H50" s="16">
        <v>25.305599999999998</v>
      </c>
      <c r="I50" s="16">
        <v>35.419199999999996</v>
      </c>
      <c r="J50" s="34">
        <v>14.514347813316885</v>
      </c>
      <c r="K50" s="34">
        <v>0.85151050103235071</v>
      </c>
    </row>
    <row r="51" spans="1:14" ht="14.25" customHeight="1" x14ac:dyDescent="0.55000000000000004">
      <c r="A51" s="12" t="s">
        <v>70</v>
      </c>
      <c r="B51" s="12">
        <v>-70.829700000000003</v>
      </c>
      <c r="C51" s="12">
        <v>39.814900000000002</v>
      </c>
      <c r="D51" s="12">
        <v>88</v>
      </c>
      <c r="E51" s="12">
        <v>20</v>
      </c>
      <c r="F51" s="13">
        <v>10.058</v>
      </c>
      <c r="G51" s="13">
        <v>9.9809999999999999</v>
      </c>
      <c r="H51" s="13">
        <v>25.348099999999999</v>
      </c>
      <c r="I51" s="13">
        <v>35.449100000000001</v>
      </c>
      <c r="J51" s="34">
        <v>15.277998061503215</v>
      </c>
      <c r="K51" s="34">
        <v>0.35306532969633975</v>
      </c>
    </row>
    <row r="52" spans="1:14" ht="14.25" customHeight="1" x14ac:dyDescent="0.55000000000000004">
      <c r="A52" s="12" t="s">
        <v>70</v>
      </c>
      <c r="B52" s="12">
        <v>-70.829700000000003</v>
      </c>
      <c r="C52" s="12">
        <v>39.814900000000002</v>
      </c>
      <c r="D52" s="12">
        <v>88</v>
      </c>
      <c r="E52" s="12">
        <v>18</v>
      </c>
      <c r="F52" s="13">
        <v>20.695</v>
      </c>
      <c r="G52" s="13">
        <v>20.536000000000001</v>
      </c>
      <c r="H52" s="13">
        <v>25.2685</v>
      </c>
      <c r="I52" s="13">
        <v>35.596299999999999</v>
      </c>
      <c r="J52" s="34">
        <v>15.116456662848417</v>
      </c>
      <c r="K52" s="34">
        <v>1.9107064901213737</v>
      </c>
    </row>
    <row r="53" spans="1:14" ht="14.25" customHeight="1" x14ac:dyDescent="0.55000000000000004">
      <c r="A53" s="12" t="s">
        <v>70</v>
      </c>
      <c r="B53" s="12">
        <v>-70.829700000000003</v>
      </c>
      <c r="C53" s="12">
        <v>39.814900000000002</v>
      </c>
      <c r="D53" s="12">
        <v>88</v>
      </c>
      <c r="E53" s="12">
        <v>15</v>
      </c>
      <c r="F53" s="13">
        <v>30.202000000000002</v>
      </c>
      <c r="G53" s="13">
        <v>29.969000000000001</v>
      </c>
      <c r="H53" s="13">
        <v>19.75</v>
      </c>
      <c r="I53" s="13">
        <v>35.328299999999999</v>
      </c>
      <c r="J53" s="34">
        <v>7.935207213557729</v>
      </c>
      <c r="K53" s="34">
        <v>0.10384274402833552</v>
      </c>
    </row>
    <row r="54" spans="1:14" ht="14.25" customHeight="1" x14ac:dyDescent="0.55000000000000004">
      <c r="A54" s="12" t="s">
        <v>70</v>
      </c>
      <c r="B54" s="12">
        <v>-70.829700000000003</v>
      </c>
      <c r="C54" s="12">
        <v>39.814900000000002</v>
      </c>
      <c r="D54" s="12">
        <v>88</v>
      </c>
      <c r="E54" s="12">
        <v>12</v>
      </c>
      <c r="F54" s="13">
        <v>40.378</v>
      </c>
      <c r="G54" s="13">
        <v>40.066000000000003</v>
      </c>
      <c r="H54" s="13">
        <v>18.501100000000001</v>
      </c>
      <c r="I54" s="13">
        <v>35.924500000000002</v>
      </c>
      <c r="J54" s="34">
        <v>35.397244984873851</v>
      </c>
      <c r="K54" s="34">
        <v>1.4330298675910291</v>
      </c>
    </row>
    <row r="55" spans="1:14" ht="14.25" customHeight="1" x14ac:dyDescent="0.55000000000000004">
      <c r="A55" s="12" t="s">
        <v>70</v>
      </c>
      <c r="B55" s="12">
        <v>-70.829700000000003</v>
      </c>
      <c r="C55" s="12">
        <v>39.814900000000002</v>
      </c>
      <c r="D55" s="12">
        <v>88</v>
      </c>
      <c r="E55" s="12">
        <v>8</v>
      </c>
      <c r="F55" s="13">
        <v>55.841000000000001</v>
      </c>
      <c r="G55" s="13">
        <v>55.406999999999996</v>
      </c>
      <c r="H55" s="13">
        <v>18.128399999999999</v>
      </c>
      <c r="I55" s="13">
        <v>36.049700000000001</v>
      </c>
      <c r="J55" s="34" t="s">
        <v>98</v>
      </c>
      <c r="K55" s="36" t="s">
        <v>98</v>
      </c>
    </row>
    <row r="56" spans="1:14" ht="14.25" customHeight="1" x14ac:dyDescent="0.55000000000000004">
      <c r="A56" s="12" t="s">
        <v>70</v>
      </c>
      <c r="B56" s="12">
        <v>-70.829700000000003</v>
      </c>
      <c r="C56" s="12">
        <v>39.814900000000002</v>
      </c>
      <c r="D56" s="12">
        <v>88</v>
      </c>
      <c r="E56" s="12">
        <v>7</v>
      </c>
      <c r="F56" s="13">
        <v>80.683000000000007</v>
      </c>
      <c r="G56" s="13">
        <v>80.051000000000002</v>
      </c>
      <c r="H56" s="13">
        <v>15.0722</v>
      </c>
      <c r="I56" s="13">
        <v>35.792900000000003</v>
      </c>
      <c r="J56" s="34">
        <v>10.97512262460716</v>
      </c>
      <c r="K56" s="34">
        <v>2.7829855399593999</v>
      </c>
    </row>
    <row r="57" spans="1:14" ht="14.25" customHeight="1" x14ac:dyDescent="0.55000000000000004">
      <c r="A57" s="12" t="s">
        <v>70</v>
      </c>
      <c r="B57" s="12">
        <v>-70.829700000000003</v>
      </c>
      <c r="C57" s="12">
        <v>39.814900000000002</v>
      </c>
      <c r="D57" s="12">
        <v>88</v>
      </c>
      <c r="E57" s="12">
        <v>6</v>
      </c>
      <c r="F57" s="13">
        <v>101.149</v>
      </c>
      <c r="G57" s="13">
        <v>100.351</v>
      </c>
      <c r="H57" s="13">
        <v>13.8782</v>
      </c>
      <c r="I57" s="13">
        <v>35.6526</v>
      </c>
      <c r="J57" s="34">
        <v>7.0981290568919437</v>
      </c>
      <c r="K57" s="34">
        <v>1.2461129283400207</v>
      </c>
    </row>
    <row r="58" spans="1:14" ht="14.25" customHeight="1" x14ac:dyDescent="0.55000000000000004">
      <c r="A58" s="12" t="s">
        <v>70</v>
      </c>
      <c r="B58" s="12">
        <v>-70.829700000000003</v>
      </c>
      <c r="C58" s="12">
        <v>39.814900000000002</v>
      </c>
      <c r="D58" s="12">
        <v>88</v>
      </c>
      <c r="E58" s="12">
        <v>3</v>
      </c>
      <c r="F58" s="13">
        <v>201.959</v>
      </c>
      <c r="G58" s="13">
        <v>200.31700000000001</v>
      </c>
      <c r="H58" s="13">
        <v>11.79</v>
      </c>
      <c r="I58" s="13">
        <v>35.514400000000002</v>
      </c>
      <c r="J58" s="34">
        <v>7.2449848738508535</v>
      </c>
      <c r="K58" s="34">
        <v>1.4122613187853543</v>
      </c>
    </row>
    <row r="59" spans="1:14" ht="14.25" customHeight="1" x14ac:dyDescent="0.55000000000000004">
      <c r="A59" s="16" t="s">
        <v>70</v>
      </c>
      <c r="B59" s="16">
        <v>-70.829700000000003</v>
      </c>
      <c r="C59" s="16">
        <v>39.814900000000002</v>
      </c>
      <c r="D59" s="16">
        <v>88</v>
      </c>
      <c r="E59" s="16">
        <v>1</v>
      </c>
      <c r="F59" s="13">
        <v>302.70400000000001</v>
      </c>
      <c r="G59" s="13">
        <v>300.17</v>
      </c>
      <c r="H59" s="13">
        <v>9.1820000000000004</v>
      </c>
      <c r="I59" s="13">
        <v>35.1997</v>
      </c>
      <c r="J59" s="35">
        <v>5.5267718154316094</v>
      </c>
      <c r="K59" s="35">
        <v>2.0560863317610436</v>
      </c>
      <c r="L59" s="16"/>
      <c r="M59" s="16"/>
      <c r="N59" s="16"/>
    </row>
    <row r="60" spans="1:14" ht="14.25" customHeight="1" x14ac:dyDescent="0.55000000000000004">
      <c r="A60" s="12" t="s">
        <v>69</v>
      </c>
      <c r="B60" s="12">
        <v>-70.829400000000007</v>
      </c>
      <c r="C60" s="12">
        <v>39.879899999999999</v>
      </c>
      <c r="D60" s="12">
        <v>89</v>
      </c>
      <c r="E60" s="12">
        <v>23</v>
      </c>
      <c r="F60" s="16">
        <v>2.5030000000000001</v>
      </c>
      <c r="G60" s="16">
        <v>2.484</v>
      </c>
      <c r="H60" s="16">
        <v>22.889299999999999</v>
      </c>
      <c r="I60" s="16">
        <v>32.9544</v>
      </c>
      <c r="J60" s="34">
        <v>10.284900284900285</v>
      </c>
      <c r="K60" s="34">
        <v>2.0768548805666601E-2</v>
      </c>
    </row>
    <row r="61" spans="1:14" ht="14.25" customHeight="1" x14ac:dyDescent="0.55000000000000004">
      <c r="A61" s="12" t="s">
        <v>69</v>
      </c>
      <c r="B61" s="12">
        <v>-70.829400000000007</v>
      </c>
      <c r="C61" s="12">
        <v>39.879899999999999</v>
      </c>
      <c r="D61" s="12">
        <v>89</v>
      </c>
      <c r="E61" s="12">
        <v>20</v>
      </c>
      <c r="F61" s="13">
        <v>10.375</v>
      </c>
      <c r="G61" s="13">
        <v>10.295999999999999</v>
      </c>
      <c r="H61" s="13">
        <v>25.291799999999999</v>
      </c>
      <c r="I61" s="13">
        <v>35.513300000000001</v>
      </c>
      <c r="J61" s="34">
        <v>7.4652685992892174</v>
      </c>
      <c r="K61" s="34">
        <v>1.7237895508703702</v>
      </c>
    </row>
    <row r="62" spans="1:14" ht="14.25" customHeight="1" x14ac:dyDescent="0.55000000000000004">
      <c r="A62" s="12" t="s">
        <v>69</v>
      </c>
      <c r="B62" s="12">
        <v>-70.829400000000007</v>
      </c>
      <c r="C62" s="12">
        <v>39.879899999999999</v>
      </c>
      <c r="D62" s="12">
        <v>89</v>
      </c>
      <c r="E62" s="12">
        <v>18</v>
      </c>
      <c r="F62" s="13">
        <v>20.399000000000001</v>
      </c>
      <c r="G62" s="13">
        <v>20.242000000000001</v>
      </c>
      <c r="H62" s="13">
        <v>25.2073</v>
      </c>
      <c r="I62" s="13">
        <v>35.610599999999998</v>
      </c>
      <c r="J62" s="34">
        <v>6.7456750961905598</v>
      </c>
      <c r="K62" s="34">
        <v>0.87227904983801796</v>
      </c>
    </row>
    <row r="63" spans="1:14" ht="14.25" customHeight="1" x14ac:dyDescent="0.55000000000000004">
      <c r="A63" s="12" t="s">
        <v>69</v>
      </c>
      <c r="B63" s="12">
        <v>-70.829400000000007</v>
      </c>
      <c r="C63" s="12">
        <v>39.879899999999999</v>
      </c>
      <c r="D63" s="12">
        <v>89</v>
      </c>
      <c r="E63" s="12">
        <v>17</v>
      </c>
      <c r="F63" s="13">
        <v>30.402999999999999</v>
      </c>
      <c r="G63" s="13">
        <v>30.167999999999999</v>
      </c>
      <c r="H63" s="13">
        <v>21.246700000000001</v>
      </c>
      <c r="I63" s="13">
        <v>35.930300000000003</v>
      </c>
      <c r="J63" s="34">
        <v>4.5281522601110229</v>
      </c>
      <c r="K63" s="34">
        <v>0.31152823208500657</v>
      </c>
    </row>
    <row r="64" spans="1:14" ht="14.25" customHeight="1" x14ac:dyDescent="0.55000000000000004">
      <c r="A64" s="12" t="s">
        <v>69</v>
      </c>
      <c r="B64" s="12">
        <v>-70.829400000000007</v>
      </c>
      <c r="C64" s="12">
        <v>39.879899999999999</v>
      </c>
      <c r="D64" s="12">
        <v>89</v>
      </c>
      <c r="E64" s="12">
        <v>14</v>
      </c>
      <c r="F64" s="13">
        <v>40.01</v>
      </c>
      <c r="G64" s="13">
        <v>39.700000000000003</v>
      </c>
      <c r="H64" s="13">
        <v>19.2835</v>
      </c>
      <c r="I64" s="13">
        <v>35.813000000000002</v>
      </c>
      <c r="J64" s="34">
        <v>8.1554909389960919</v>
      </c>
      <c r="K64" s="34">
        <v>0.70613065939268072</v>
      </c>
    </row>
    <row r="65" spans="1:14" ht="14.25" customHeight="1" x14ac:dyDescent="0.55000000000000004">
      <c r="A65" s="12" t="s">
        <v>69</v>
      </c>
      <c r="B65" s="12">
        <v>-70.829400000000007</v>
      </c>
      <c r="C65" s="12">
        <v>39.879899999999999</v>
      </c>
      <c r="D65" s="12">
        <v>89</v>
      </c>
      <c r="E65" s="12">
        <v>10</v>
      </c>
      <c r="F65" s="13">
        <v>48.957999999999998</v>
      </c>
      <c r="G65" s="13">
        <v>48.576999999999998</v>
      </c>
      <c r="H65" s="13">
        <v>18.1569</v>
      </c>
      <c r="I65" s="13">
        <v>36.010100000000001</v>
      </c>
      <c r="J65" s="34">
        <v>74.2259229888096</v>
      </c>
      <c r="K65" s="34">
        <v>1.1007330867003589</v>
      </c>
    </row>
    <row r="66" spans="1:14" ht="14.25" customHeight="1" x14ac:dyDescent="0.55000000000000004">
      <c r="A66" s="12" t="s">
        <v>69</v>
      </c>
      <c r="B66" s="12">
        <v>-70.829400000000007</v>
      </c>
      <c r="C66" s="12">
        <v>39.879899999999999</v>
      </c>
      <c r="D66" s="12">
        <v>89</v>
      </c>
      <c r="E66" s="12">
        <v>8</v>
      </c>
      <c r="F66" s="13">
        <v>60.188000000000002</v>
      </c>
      <c r="G66" s="13">
        <v>59.719000000000001</v>
      </c>
      <c r="H66" s="13">
        <v>17.596900000000002</v>
      </c>
      <c r="I66" s="13">
        <v>36.190399999999997</v>
      </c>
      <c r="J66" s="34">
        <v>11.489117983963343</v>
      </c>
      <c r="K66" s="34">
        <v>0.31152823208500652</v>
      </c>
    </row>
    <row r="67" spans="1:14" ht="14.25" customHeight="1" x14ac:dyDescent="0.55000000000000004">
      <c r="A67" s="12" t="s">
        <v>69</v>
      </c>
      <c r="B67" s="12">
        <v>-70.829400000000007</v>
      </c>
      <c r="C67" s="12">
        <v>39.879899999999999</v>
      </c>
      <c r="D67" s="12">
        <v>89</v>
      </c>
      <c r="E67" s="12">
        <v>6</v>
      </c>
      <c r="F67" s="13">
        <v>100.877</v>
      </c>
      <c r="G67" s="13">
        <v>100.08</v>
      </c>
      <c r="H67" s="13">
        <v>14.2943</v>
      </c>
      <c r="I67" s="13">
        <v>35.734000000000002</v>
      </c>
      <c r="J67" s="34">
        <v>6.525391370752196</v>
      </c>
      <c r="K67" s="34">
        <v>0.14537984163966935</v>
      </c>
    </row>
    <row r="68" spans="1:14" ht="14.25" customHeight="1" x14ac:dyDescent="0.55000000000000004">
      <c r="A68" s="12" t="s">
        <v>69</v>
      </c>
      <c r="B68" s="12">
        <v>-70.829400000000007</v>
      </c>
      <c r="C68" s="12">
        <v>39.879899999999999</v>
      </c>
      <c r="D68" s="12">
        <v>89</v>
      </c>
      <c r="E68" s="12">
        <v>3</v>
      </c>
      <c r="F68" s="13">
        <v>201.43100000000001</v>
      </c>
      <c r="G68" s="13">
        <v>199.792</v>
      </c>
      <c r="H68" s="13">
        <v>11.653</v>
      </c>
      <c r="I68" s="13">
        <v>35.494900000000001</v>
      </c>
      <c r="J68" s="34">
        <v>6.4813346256645223</v>
      </c>
      <c r="K68" s="34">
        <v>0</v>
      </c>
    </row>
    <row r="69" spans="1:14" ht="14.25" customHeight="1" x14ac:dyDescent="0.55000000000000004">
      <c r="A69" s="16" t="s">
        <v>69</v>
      </c>
      <c r="B69" s="16">
        <v>-70.829400000000007</v>
      </c>
      <c r="C69" s="16">
        <v>39.879899999999999</v>
      </c>
      <c r="D69" s="16">
        <v>89</v>
      </c>
      <c r="E69" s="16">
        <v>1</v>
      </c>
      <c r="F69" s="13">
        <v>302.459</v>
      </c>
      <c r="G69" s="13">
        <v>299.92500000000001</v>
      </c>
      <c r="H69" s="13">
        <v>9.2841000000000005</v>
      </c>
      <c r="I69" s="13">
        <v>35.225000000000001</v>
      </c>
      <c r="J69" s="35">
        <v>5.4239727435603733</v>
      </c>
      <c r="K69" s="35">
        <v>0.49844517133601035</v>
      </c>
      <c r="L69" s="16"/>
      <c r="M69" s="16"/>
      <c r="N69" s="16"/>
    </row>
    <row r="70" spans="1:14" ht="14.25" customHeight="1" x14ac:dyDescent="0.55000000000000004">
      <c r="A70" s="12" t="s">
        <v>68</v>
      </c>
      <c r="B70" s="12">
        <v>-70.830100000000002</v>
      </c>
      <c r="C70" s="12">
        <v>39.944699999999997</v>
      </c>
      <c r="D70" s="12">
        <v>91</v>
      </c>
      <c r="E70" s="12">
        <v>24</v>
      </c>
      <c r="F70" s="13">
        <v>2.1629999999999998</v>
      </c>
      <c r="G70" s="13">
        <v>2.1469999999999998</v>
      </c>
      <c r="H70" s="13">
        <v>22.751300000000001</v>
      </c>
      <c r="I70" s="13">
        <v>33.593499999999999</v>
      </c>
      <c r="J70" s="34">
        <v>9.6681058536728628</v>
      </c>
      <c r="K70" s="34">
        <v>0.35306532969633975</v>
      </c>
    </row>
    <row r="71" spans="1:14" ht="14.25" customHeight="1" x14ac:dyDescent="0.55000000000000004">
      <c r="A71" s="12" t="s">
        <v>68</v>
      </c>
      <c r="B71" s="12">
        <v>-70.830100000000002</v>
      </c>
      <c r="C71" s="12">
        <v>39.944699999999997</v>
      </c>
      <c r="D71" s="12">
        <v>91</v>
      </c>
      <c r="E71" s="12">
        <v>20</v>
      </c>
      <c r="F71" s="13">
        <v>8.1180000000000003</v>
      </c>
      <c r="G71" s="13">
        <v>8.0559999999999992</v>
      </c>
      <c r="H71" s="13">
        <v>24.8064</v>
      </c>
      <c r="I71" s="13">
        <v>35.285899999999998</v>
      </c>
      <c r="J71" s="34">
        <v>9.7121625987605356</v>
      </c>
      <c r="K71" s="34">
        <v>0.53998226894734536</v>
      </c>
    </row>
    <row r="72" spans="1:14" ht="14.25" customHeight="1" x14ac:dyDescent="0.55000000000000004">
      <c r="A72" s="12" t="s">
        <v>68</v>
      </c>
      <c r="B72" s="12">
        <v>-70.830100000000002</v>
      </c>
      <c r="C72" s="12">
        <v>39.944699999999997</v>
      </c>
      <c r="D72" s="12">
        <v>91</v>
      </c>
      <c r="E72" s="12">
        <v>19</v>
      </c>
      <c r="F72" s="12">
        <v>16.091999999999999</v>
      </c>
      <c r="G72" s="12">
        <v>15.968999999999999</v>
      </c>
      <c r="H72" s="12">
        <v>25.0959</v>
      </c>
      <c r="I72" s="12">
        <v>35.629399999999997</v>
      </c>
      <c r="J72" s="34">
        <v>6.9659588216289254</v>
      </c>
      <c r="K72" s="34">
        <v>6.2305646417001689E-2</v>
      </c>
    </row>
    <row r="73" spans="1:14" ht="14.25" customHeight="1" x14ac:dyDescent="0.55000000000000004">
      <c r="A73" s="12" t="s">
        <v>68</v>
      </c>
      <c r="B73" s="12">
        <v>-70.830100000000002</v>
      </c>
      <c r="C73" s="12">
        <v>39.944699999999997</v>
      </c>
      <c r="D73" s="12">
        <v>91</v>
      </c>
      <c r="E73" s="12">
        <v>18</v>
      </c>
      <c r="F73" s="13">
        <v>21.771000000000001</v>
      </c>
      <c r="G73" s="13">
        <v>21.603000000000002</v>
      </c>
      <c r="H73" s="13">
        <v>23.898099999999999</v>
      </c>
      <c r="I73" s="13">
        <v>35.860999999999997</v>
      </c>
      <c r="J73" s="34">
        <v>7.861779305078274</v>
      </c>
      <c r="K73" s="34">
        <v>4.1537097611333826E-2</v>
      </c>
    </row>
    <row r="74" spans="1:14" ht="14.25" customHeight="1" x14ac:dyDescent="0.55000000000000004">
      <c r="A74" s="12" t="s">
        <v>68</v>
      </c>
      <c r="B74" s="12">
        <v>-70.830100000000002</v>
      </c>
      <c r="C74" s="12">
        <v>39.944699999999997</v>
      </c>
      <c r="D74" s="12">
        <v>91</v>
      </c>
      <c r="E74" s="12">
        <v>15</v>
      </c>
      <c r="F74" s="13">
        <v>27.672999999999998</v>
      </c>
      <c r="G74" s="13">
        <v>27.459</v>
      </c>
      <c r="H74" s="13">
        <v>15.772500000000001</v>
      </c>
      <c r="I74" s="13">
        <v>34.047600000000003</v>
      </c>
      <c r="J74" s="34">
        <v>24.911739654007697</v>
      </c>
      <c r="K74" s="34">
        <v>1.2253443795343584</v>
      </c>
    </row>
    <row r="75" spans="1:14" ht="14.25" customHeight="1" x14ac:dyDescent="0.55000000000000004">
      <c r="A75" s="12" t="s">
        <v>68</v>
      </c>
      <c r="B75" s="12">
        <v>-70.830100000000002</v>
      </c>
      <c r="C75" s="12">
        <v>39.944699999999997</v>
      </c>
      <c r="D75" s="12">
        <v>91</v>
      </c>
      <c r="E75" s="12">
        <v>11</v>
      </c>
      <c r="F75" s="13">
        <v>35.399000000000001</v>
      </c>
      <c r="G75" s="13">
        <v>35.125</v>
      </c>
      <c r="H75" s="13">
        <v>16.097899999999999</v>
      </c>
      <c r="I75" s="13">
        <v>34.725700000000003</v>
      </c>
      <c r="J75" s="34">
        <v>63.99007254677359</v>
      </c>
      <c r="K75" s="34">
        <v>2.0353177829553797</v>
      </c>
    </row>
    <row r="76" spans="1:14" ht="14.25" customHeight="1" x14ac:dyDescent="0.55000000000000004">
      <c r="A76" s="12" t="s">
        <v>68</v>
      </c>
      <c r="B76" s="12">
        <v>-70.830100000000002</v>
      </c>
      <c r="C76" s="12">
        <v>39.944699999999997</v>
      </c>
      <c r="D76" s="12">
        <v>91</v>
      </c>
      <c r="E76" s="12">
        <v>8</v>
      </c>
      <c r="F76" s="13">
        <v>51.893000000000001</v>
      </c>
      <c r="G76" s="13">
        <v>51.488999999999997</v>
      </c>
      <c r="H76" s="13">
        <v>16.2179</v>
      </c>
      <c r="I76" s="13">
        <v>35.578200000000002</v>
      </c>
      <c r="J76" s="34">
        <v>115.65394895291803</v>
      </c>
      <c r="K76" s="34">
        <v>2.118391978178046</v>
      </c>
    </row>
    <row r="77" spans="1:14" ht="14.25" customHeight="1" x14ac:dyDescent="0.55000000000000004">
      <c r="A77" s="12" t="s">
        <v>68</v>
      </c>
      <c r="B77" s="12">
        <v>-70.830100000000002</v>
      </c>
      <c r="C77" s="12">
        <v>39.944699999999997</v>
      </c>
      <c r="D77" s="12">
        <v>91</v>
      </c>
      <c r="E77" s="12">
        <v>7</v>
      </c>
      <c r="F77" s="13">
        <v>79.034999999999997</v>
      </c>
      <c r="G77" s="13">
        <v>78.415000000000006</v>
      </c>
      <c r="H77" s="13">
        <v>16.293900000000001</v>
      </c>
      <c r="I77" s="13">
        <v>36.142899999999997</v>
      </c>
      <c r="J77" s="34">
        <v>10.373013775075631</v>
      </c>
      <c r="K77" s="34">
        <v>2.0768548805667857E-2</v>
      </c>
    </row>
    <row r="78" spans="1:14" ht="14.25" customHeight="1" x14ac:dyDescent="0.55000000000000004">
      <c r="A78" s="12" t="s">
        <v>68</v>
      </c>
      <c r="B78" s="12">
        <v>-70.830100000000002</v>
      </c>
      <c r="C78" s="12">
        <v>39.944699999999997</v>
      </c>
      <c r="D78" s="12">
        <v>91</v>
      </c>
      <c r="E78" s="12">
        <v>6</v>
      </c>
      <c r="F78" s="13">
        <v>100.727</v>
      </c>
      <c r="G78" s="13">
        <v>99.932000000000002</v>
      </c>
      <c r="H78" s="13">
        <v>14.9161</v>
      </c>
      <c r="I78" s="13">
        <v>35.904000000000003</v>
      </c>
      <c r="J78" s="34">
        <v>7.230299292154962</v>
      </c>
      <c r="K78" s="34">
        <v>0.51921372014167633</v>
      </c>
    </row>
    <row r="79" spans="1:14" ht="14.25" customHeight="1" x14ac:dyDescent="0.55000000000000004">
      <c r="A79" s="12" t="s">
        <v>68</v>
      </c>
      <c r="B79" s="12">
        <v>-70.830100000000002</v>
      </c>
      <c r="C79" s="12">
        <v>39.944699999999997</v>
      </c>
      <c r="D79" s="12">
        <v>91</v>
      </c>
      <c r="E79" s="12">
        <v>4</v>
      </c>
      <c r="F79" s="13">
        <v>151.02699999999999</v>
      </c>
      <c r="G79" s="13">
        <v>149.815</v>
      </c>
      <c r="H79" s="13">
        <v>13.3028</v>
      </c>
      <c r="I79" s="13">
        <v>35.698399999999999</v>
      </c>
      <c r="J79" s="34">
        <v>4.6015801685904778</v>
      </c>
      <c r="K79" s="34">
        <v>0</v>
      </c>
    </row>
    <row r="80" spans="1:14" ht="14.25" customHeight="1" x14ac:dyDescent="0.55000000000000004">
      <c r="A80" s="12" t="s">
        <v>68</v>
      </c>
      <c r="B80" s="12">
        <v>-70.830100000000002</v>
      </c>
      <c r="C80" s="12">
        <v>39.944699999999997</v>
      </c>
      <c r="D80" s="12">
        <v>91</v>
      </c>
      <c r="E80" s="12">
        <v>3</v>
      </c>
      <c r="F80" s="13">
        <v>201.43799999999999</v>
      </c>
      <c r="G80" s="13">
        <v>199.79900000000001</v>
      </c>
      <c r="H80" s="13">
        <v>11.7034</v>
      </c>
      <c r="I80" s="13">
        <v>35.502800000000001</v>
      </c>
      <c r="J80" s="34">
        <v>4.7190648221576055</v>
      </c>
      <c r="K80" s="34">
        <v>0.16614839044533658</v>
      </c>
    </row>
    <row r="81" spans="1:14" ht="14.25" customHeight="1" x14ac:dyDescent="0.55000000000000004">
      <c r="A81" s="16" t="s">
        <v>68</v>
      </c>
      <c r="B81" s="16">
        <v>-70.830100000000002</v>
      </c>
      <c r="C81" s="16">
        <v>39.944699999999997</v>
      </c>
      <c r="D81" s="16">
        <v>91</v>
      </c>
      <c r="E81" s="16">
        <v>1</v>
      </c>
      <c r="F81" s="13">
        <v>302.84899999999999</v>
      </c>
      <c r="G81" s="13">
        <v>300.31</v>
      </c>
      <c r="H81" s="13">
        <v>9.2045999999999992</v>
      </c>
      <c r="I81" s="13">
        <v>35.211300000000001</v>
      </c>
      <c r="J81" s="35">
        <v>3.8966722471877109</v>
      </c>
      <c r="K81" s="35">
        <v>0.29075968327933965</v>
      </c>
      <c r="L81" s="16"/>
      <c r="M81" s="16"/>
      <c r="N81" s="16"/>
    </row>
    <row r="82" spans="1:14" ht="14.25" customHeight="1" x14ac:dyDescent="0.55000000000000004">
      <c r="A82" s="12" t="s">
        <v>67</v>
      </c>
      <c r="B82" s="12">
        <v>-70.829899999999995</v>
      </c>
      <c r="C82" s="12">
        <v>40.009799999999998</v>
      </c>
      <c r="D82" s="12">
        <v>93</v>
      </c>
      <c r="E82" s="12">
        <v>24</v>
      </c>
      <c r="F82" s="13">
        <v>1.988</v>
      </c>
      <c r="G82" s="13">
        <v>1.972</v>
      </c>
      <c r="H82" s="13">
        <v>21.267299999999999</v>
      </c>
      <c r="I82" s="13">
        <v>32.295099999999998</v>
      </c>
      <c r="J82" s="34">
        <v>12.531794284371603</v>
      </c>
      <c r="K82" s="34">
        <v>1.6614839044533671</v>
      </c>
    </row>
    <row r="83" spans="1:14" ht="14.25" customHeight="1" x14ac:dyDescent="0.55000000000000004">
      <c r="A83" s="12" t="s">
        <v>67</v>
      </c>
      <c r="B83" s="12">
        <v>-70.829899999999995</v>
      </c>
      <c r="C83" s="12">
        <v>40.009799999999998</v>
      </c>
      <c r="D83" s="12">
        <v>93</v>
      </c>
      <c r="E83" s="12">
        <v>20</v>
      </c>
      <c r="F83" s="13">
        <v>10.257</v>
      </c>
      <c r="G83" s="13">
        <v>10.178000000000001</v>
      </c>
      <c r="H83" s="13">
        <v>19.808700000000002</v>
      </c>
      <c r="I83" s="13">
        <v>32.5244</v>
      </c>
      <c r="J83" s="34" t="s">
        <v>98</v>
      </c>
      <c r="K83" s="36" t="s">
        <v>98</v>
      </c>
    </row>
    <row r="84" spans="1:14" ht="14.25" customHeight="1" x14ac:dyDescent="0.55000000000000004">
      <c r="A84" s="12" t="s">
        <v>67</v>
      </c>
      <c r="B84" s="12">
        <v>-70.829899999999995</v>
      </c>
      <c r="C84" s="12">
        <v>40.009799999999998</v>
      </c>
      <c r="D84" s="12">
        <v>93</v>
      </c>
      <c r="E84" s="12">
        <v>17</v>
      </c>
      <c r="F84" s="13">
        <v>20.222000000000001</v>
      </c>
      <c r="G84" s="13">
        <v>20.065999999999999</v>
      </c>
      <c r="H84" s="13">
        <v>11.1374</v>
      </c>
      <c r="I84" s="13">
        <v>32.557200000000002</v>
      </c>
      <c r="J84" s="34">
        <v>34.70702264516698</v>
      </c>
      <c r="K84" s="34">
        <v>0.70613065939268205</v>
      </c>
    </row>
    <row r="85" spans="1:14" ht="14.25" customHeight="1" x14ac:dyDescent="0.55000000000000004">
      <c r="A85" s="12" t="s">
        <v>67</v>
      </c>
      <c r="B85" s="12">
        <v>-70.829899999999995</v>
      </c>
      <c r="C85" s="12">
        <v>40.009799999999998</v>
      </c>
      <c r="D85" s="12">
        <v>93</v>
      </c>
      <c r="E85" s="12">
        <v>14</v>
      </c>
      <c r="F85" s="13">
        <v>30.045000000000002</v>
      </c>
      <c r="G85" s="13">
        <v>29.812999999999999</v>
      </c>
      <c r="H85" s="13">
        <v>11.4046</v>
      </c>
      <c r="I85" s="13">
        <v>33.555</v>
      </c>
      <c r="J85" s="34">
        <v>42.402267453813849</v>
      </c>
      <c r="K85" s="34">
        <v>0.45690807372467274</v>
      </c>
    </row>
    <row r="86" spans="1:14" ht="14.25" customHeight="1" x14ac:dyDescent="0.55000000000000004">
      <c r="A86" s="12" t="s">
        <v>67</v>
      </c>
      <c r="B86" s="12">
        <v>-70.829899999999995</v>
      </c>
      <c r="C86" s="12">
        <v>40.009799999999998</v>
      </c>
      <c r="D86" s="12">
        <v>93</v>
      </c>
      <c r="E86" s="12">
        <v>12</v>
      </c>
      <c r="F86" s="16">
        <v>40.57</v>
      </c>
      <c r="G86" s="16">
        <v>40.255000000000003</v>
      </c>
      <c r="H86" s="16">
        <v>8.7227999999999994</v>
      </c>
      <c r="I86" s="16">
        <v>33.249099999999999</v>
      </c>
      <c r="J86" s="34">
        <v>9.5212500367139548</v>
      </c>
      <c r="K86" s="34">
        <v>2.9699024792103903</v>
      </c>
    </row>
    <row r="87" spans="1:14" ht="14.25" customHeight="1" x14ac:dyDescent="0.55000000000000004">
      <c r="A87" s="12" t="s">
        <v>67</v>
      </c>
      <c r="B87" s="12">
        <v>-70.829899999999995</v>
      </c>
      <c r="C87" s="12">
        <v>40.009799999999998</v>
      </c>
      <c r="D87" s="12">
        <v>93</v>
      </c>
      <c r="E87" s="12">
        <v>10</v>
      </c>
      <c r="F87" s="13">
        <v>60.723999999999997</v>
      </c>
      <c r="G87" s="13">
        <v>60.249000000000002</v>
      </c>
      <c r="H87" s="13">
        <v>10.567399999999999</v>
      </c>
      <c r="I87" s="13">
        <v>34.0871</v>
      </c>
      <c r="J87" s="34">
        <v>5.3064880899932447</v>
      </c>
      <c r="K87" s="34">
        <v>4.1537097611334457E-2</v>
      </c>
    </row>
    <row r="88" spans="1:14" ht="14.25" customHeight="1" x14ac:dyDescent="0.55000000000000004">
      <c r="A88" s="12" t="s">
        <v>67</v>
      </c>
      <c r="B88" s="12">
        <v>-70.829899999999995</v>
      </c>
      <c r="C88" s="12">
        <v>40.009799999999998</v>
      </c>
      <c r="D88" s="12">
        <v>93</v>
      </c>
      <c r="E88" s="12">
        <v>8</v>
      </c>
      <c r="F88" s="13">
        <v>80.713999999999999</v>
      </c>
      <c r="G88" s="13">
        <v>80.08</v>
      </c>
      <c r="H88" s="13">
        <v>12.7364</v>
      </c>
      <c r="I88" s="13">
        <v>35.003</v>
      </c>
      <c r="J88" s="34">
        <v>6.7456750961905598</v>
      </c>
      <c r="K88" s="34">
        <v>0.83074195222668357</v>
      </c>
    </row>
    <row r="89" spans="1:14" ht="14.25" customHeight="1" x14ac:dyDescent="0.55000000000000004">
      <c r="A89" s="12" t="s">
        <v>67</v>
      </c>
      <c r="B89" s="12">
        <v>-70.829899999999995</v>
      </c>
      <c r="C89" s="12">
        <v>40.009799999999998</v>
      </c>
      <c r="D89" s="12">
        <v>93</v>
      </c>
      <c r="E89" s="12">
        <v>6</v>
      </c>
      <c r="F89" s="13">
        <v>100.95099999999999</v>
      </c>
      <c r="G89" s="13">
        <v>100.15300000000001</v>
      </c>
      <c r="H89" s="13">
        <v>13.943099999999999</v>
      </c>
      <c r="I89" s="13">
        <v>35.668799999999997</v>
      </c>
      <c r="J89" s="34">
        <v>5.967339266308338</v>
      </c>
      <c r="K89" s="34">
        <v>0.18691693925100381</v>
      </c>
    </row>
    <row r="90" spans="1:14" ht="14.25" customHeight="1" x14ac:dyDescent="0.55000000000000004">
      <c r="A90" s="12" t="s">
        <v>67</v>
      </c>
      <c r="B90" s="12">
        <v>-70.829899999999995</v>
      </c>
      <c r="C90" s="12">
        <v>40.009799999999998</v>
      </c>
      <c r="D90" s="12">
        <v>93</v>
      </c>
      <c r="E90" s="12">
        <v>4</v>
      </c>
      <c r="F90" s="13">
        <v>151.33600000000001</v>
      </c>
      <c r="G90" s="13">
        <v>150.12100000000001</v>
      </c>
      <c r="H90" s="13">
        <v>13.784599999999999</v>
      </c>
      <c r="I90" s="13">
        <v>35.792999999999999</v>
      </c>
      <c r="J90" s="34">
        <v>6.8484741680617969</v>
      </c>
      <c r="K90" s="34">
        <v>0.18691693925100381</v>
      </c>
    </row>
    <row r="91" spans="1:14" ht="14.25" customHeight="1" x14ac:dyDescent="0.55000000000000004">
      <c r="A91" s="12" t="s">
        <v>67</v>
      </c>
      <c r="B91" s="12">
        <v>-70.829899999999995</v>
      </c>
      <c r="C91" s="12">
        <v>40.009799999999998</v>
      </c>
      <c r="D91" s="12">
        <v>93</v>
      </c>
      <c r="E91" s="12">
        <v>3</v>
      </c>
      <c r="F91" s="13">
        <v>201.863</v>
      </c>
      <c r="G91" s="13">
        <v>200.21899999999999</v>
      </c>
      <c r="H91" s="13">
        <v>12.4078</v>
      </c>
      <c r="I91" s="13">
        <v>35.603900000000003</v>
      </c>
      <c r="J91" s="34">
        <v>7.7149234881193642</v>
      </c>
      <c r="K91" s="34">
        <v>4.0706355659107469</v>
      </c>
    </row>
    <row r="92" spans="1:14" ht="14.25" customHeight="1" x14ac:dyDescent="0.55000000000000004">
      <c r="A92" s="16" t="s">
        <v>67</v>
      </c>
      <c r="B92" s="16">
        <v>-70.829899999999995</v>
      </c>
      <c r="C92" s="16">
        <v>40.009799999999998</v>
      </c>
      <c r="D92" s="16">
        <v>93</v>
      </c>
      <c r="E92" s="16">
        <v>1</v>
      </c>
      <c r="F92" s="13">
        <v>261.71300000000002</v>
      </c>
      <c r="G92" s="13">
        <v>259.54300000000001</v>
      </c>
      <c r="H92" s="13">
        <v>9.7002000000000006</v>
      </c>
      <c r="I92" s="13">
        <v>35.2746</v>
      </c>
      <c r="J92" s="35">
        <v>3.2505066525685082</v>
      </c>
      <c r="K92" s="35">
        <v>0.20768548805667103</v>
      </c>
      <c r="L92" s="16"/>
      <c r="M92" s="16"/>
      <c r="N92" s="16"/>
    </row>
    <row r="93" spans="1:14" ht="14.25" customHeight="1" x14ac:dyDescent="0.55000000000000004">
      <c r="A93" s="12" t="s">
        <v>66</v>
      </c>
      <c r="B93" s="12">
        <v>-70.829700000000003</v>
      </c>
      <c r="C93" s="12">
        <v>40.075299999999999</v>
      </c>
      <c r="D93" s="12">
        <v>94</v>
      </c>
      <c r="E93" s="12">
        <v>23</v>
      </c>
      <c r="F93" s="13">
        <v>2.0459999999999998</v>
      </c>
      <c r="G93" s="13">
        <v>2.0310000000000001</v>
      </c>
      <c r="H93" s="13">
        <v>21.341699999999999</v>
      </c>
      <c r="I93" s="13">
        <v>32.259500000000003</v>
      </c>
      <c r="J93" s="36">
        <v>-6.1482656328017162</v>
      </c>
      <c r="K93" s="36">
        <v>0</v>
      </c>
    </row>
    <row r="94" spans="1:14" ht="14.25" customHeight="1" x14ac:dyDescent="0.55000000000000004">
      <c r="A94" s="12" t="s">
        <v>66</v>
      </c>
      <c r="B94" s="12">
        <v>-70.829700000000003</v>
      </c>
      <c r="C94" s="12">
        <v>40.075299999999999</v>
      </c>
      <c r="D94" s="12">
        <v>94</v>
      </c>
      <c r="E94" s="12">
        <v>18</v>
      </c>
      <c r="F94" s="13">
        <v>8.8729999999999993</v>
      </c>
      <c r="G94" s="13">
        <v>8.8049999999999997</v>
      </c>
      <c r="H94" s="13">
        <v>20.023499999999999</v>
      </c>
      <c r="I94" s="13">
        <v>32.642600000000002</v>
      </c>
      <c r="J94" s="34">
        <v>8.7429142068317311</v>
      </c>
      <c r="K94" s="34">
        <v>0.87227904983801852</v>
      </c>
    </row>
    <row r="95" spans="1:14" ht="14.25" customHeight="1" x14ac:dyDescent="0.55000000000000004">
      <c r="A95" s="12" t="s">
        <v>66</v>
      </c>
      <c r="B95" s="12">
        <v>-70.829700000000003</v>
      </c>
      <c r="C95" s="12">
        <v>40.075299999999999</v>
      </c>
      <c r="D95" s="12">
        <v>94</v>
      </c>
      <c r="E95" s="12">
        <v>16</v>
      </c>
      <c r="F95" s="13">
        <v>12.035</v>
      </c>
      <c r="G95" s="13">
        <v>11.942</v>
      </c>
      <c r="H95" s="13">
        <v>17.775200000000002</v>
      </c>
      <c r="I95" s="13">
        <v>32.900399999999998</v>
      </c>
      <c r="J95" s="34">
        <v>7.4946397626810004</v>
      </c>
      <c r="K95" s="34">
        <v>1.4745669652023616</v>
      </c>
    </row>
    <row r="96" spans="1:14" ht="14.25" customHeight="1" x14ac:dyDescent="0.55000000000000004">
      <c r="A96" s="12" t="s">
        <v>66</v>
      </c>
      <c r="B96" s="12">
        <v>-70.829700000000003</v>
      </c>
      <c r="C96" s="12">
        <v>40.075299999999999</v>
      </c>
      <c r="D96" s="12">
        <v>94</v>
      </c>
      <c r="E96" s="12">
        <v>14</v>
      </c>
      <c r="F96" s="13">
        <v>18.911000000000001</v>
      </c>
      <c r="G96" s="13">
        <v>18.765999999999998</v>
      </c>
      <c r="H96" s="13">
        <v>14.932600000000001</v>
      </c>
      <c r="I96" s="13">
        <v>32.735199999999999</v>
      </c>
      <c r="J96" s="34">
        <v>8.5960583898728231</v>
      </c>
      <c r="K96" s="34">
        <v>0.16614839044533658</v>
      </c>
    </row>
    <row r="97" spans="1:14" ht="14.25" customHeight="1" x14ac:dyDescent="0.55000000000000004">
      <c r="A97" s="12" t="s">
        <v>66</v>
      </c>
      <c r="B97" s="12">
        <v>-70.829700000000003</v>
      </c>
      <c r="C97" s="12">
        <v>40.075299999999999</v>
      </c>
      <c r="D97" s="12">
        <v>94</v>
      </c>
      <c r="E97" s="12">
        <v>12</v>
      </c>
      <c r="F97" s="13">
        <v>24.411000000000001</v>
      </c>
      <c r="G97" s="13">
        <v>24.222000000000001</v>
      </c>
      <c r="H97" s="13">
        <v>12.409800000000001</v>
      </c>
      <c r="I97" s="13">
        <v>33.180999999999997</v>
      </c>
      <c r="J97" s="34">
        <v>11.73877287279349</v>
      </c>
      <c r="K97" s="34">
        <v>0.9968903426720207</v>
      </c>
    </row>
    <row r="98" spans="1:14" ht="14.25" customHeight="1" x14ac:dyDescent="0.55000000000000004">
      <c r="A98" s="12" t="s">
        <v>66</v>
      </c>
      <c r="B98" s="12">
        <v>-70.829700000000003</v>
      </c>
      <c r="C98" s="12">
        <v>40.075299999999999</v>
      </c>
      <c r="D98" s="12">
        <v>94</v>
      </c>
      <c r="E98" s="12">
        <v>9</v>
      </c>
      <c r="F98" s="13">
        <v>29.195</v>
      </c>
      <c r="G98" s="13">
        <v>28.968</v>
      </c>
      <c r="H98" s="13">
        <v>11.5267</v>
      </c>
      <c r="I98" s="13">
        <v>33.165999999999997</v>
      </c>
      <c r="J98" s="34">
        <v>18.34728463594443</v>
      </c>
      <c r="K98" s="34">
        <v>2.0768548805667102</v>
      </c>
    </row>
    <row r="99" spans="1:14" ht="14.25" customHeight="1" x14ac:dyDescent="0.55000000000000004">
      <c r="A99" s="12" t="s">
        <v>66</v>
      </c>
      <c r="B99" s="12">
        <v>-70.829700000000003</v>
      </c>
      <c r="C99" s="12">
        <v>40.075299999999999</v>
      </c>
      <c r="D99" s="12">
        <v>94</v>
      </c>
      <c r="E99" s="12">
        <v>7</v>
      </c>
      <c r="F99" s="13">
        <v>42.439</v>
      </c>
      <c r="G99" s="13">
        <v>42.109000000000002</v>
      </c>
      <c r="H99" s="13">
        <v>7.6151999999999997</v>
      </c>
      <c r="I99" s="13">
        <v>32.826500000000003</v>
      </c>
      <c r="J99" s="34">
        <v>135.4060563338914</v>
      </c>
      <c r="K99" s="34">
        <v>4.008329919493768</v>
      </c>
    </row>
    <row r="100" spans="1:14" ht="14.25" customHeight="1" x14ac:dyDescent="0.55000000000000004">
      <c r="A100" s="12" t="s">
        <v>66</v>
      </c>
      <c r="B100" s="12">
        <v>-70.829700000000003</v>
      </c>
      <c r="C100" s="12">
        <v>40.075299999999999</v>
      </c>
      <c r="D100" s="12">
        <v>94</v>
      </c>
      <c r="E100" s="12">
        <v>5</v>
      </c>
      <c r="F100" s="16">
        <v>60.533000000000001</v>
      </c>
      <c r="G100" s="16">
        <v>60.06</v>
      </c>
      <c r="H100" s="16">
        <v>8.5626999999999995</v>
      </c>
      <c r="I100" s="16">
        <v>33.415100000000002</v>
      </c>
      <c r="J100" s="34">
        <v>5.5561429788233916</v>
      </c>
      <c r="K100" s="34">
        <v>0.35306532969634036</v>
      </c>
    </row>
    <row r="101" spans="1:14" ht="14.25" customHeight="1" x14ac:dyDescent="0.55000000000000004">
      <c r="A101" s="12" t="s">
        <v>66</v>
      </c>
      <c r="B101" s="12">
        <v>-70.829700000000003</v>
      </c>
      <c r="C101" s="12">
        <v>40.075299999999999</v>
      </c>
      <c r="D101" s="12">
        <v>94</v>
      </c>
      <c r="E101" s="12">
        <v>4</v>
      </c>
      <c r="F101" s="13">
        <v>80.472999999999999</v>
      </c>
      <c r="G101" s="13">
        <v>79.840999999999994</v>
      </c>
      <c r="H101" s="13">
        <v>12.071899999999999</v>
      </c>
      <c r="I101" s="13">
        <v>34.671599999999998</v>
      </c>
      <c r="J101" s="34">
        <v>5.7470555408699742</v>
      </c>
      <c r="K101" s="34">
        <v>0.87227904983801041</v>
      </c>
    </row>
    <row r="102" spans="1:14" ht="14.25" customHeight="1" x14ac:dyDescent="0.55000000000000004">
      <c r="A102" s="12" t="s">
        <v>66</v>
      </c>
      <c r="B102" s="12">
        <v>-70.829700000000003</v>
      </c>
      <c r="C102" s="12">
        <v>40.075299999999999</v>
      </c>
      <c r="D102" s="12">
        <v>94</v>
      </c>
      <c r="E102" s="12">
        <v>3</v>
      </c>
      <c r="F102" s="13">
        <v>100.57899999999999</v>
      </c>
      <c r="G102" s="13">
        <v>99.783000000000001</v>
      </c>
      <c r="H102" s="13">
        <v>12.5032</v>
      </c>
      <c r="I102" s="13">
        <v>34.936300000000003</v>
      </c>
      <c r="J102" s="36" t="s">
        <v>98</v>
      </c>
      <c r="K102" s="36" t="s">
        <v>98</v>
      </c>
    </row>
    <row r="103" spans="1:14" ht="14.25" customHeight="1" x14ac:dyDescent="0.55000000000000004">
      <c r="A103" s="12" t="s">
        <v>66</v>
      </c>
      <c r="B103" s="12">
        <v>-70.829700000000003</v>
      </c>
      <c r="C103" s="12">
        <v>40.075299999999999</v>
      </c>
      <c r="D103" s="12">
        <v>94</v>
      </c>
      <c r="E103" s="12">
        <v>2</v>
      </c>
      <c r="F103" s="13">
        <v>120.815</v>
      </c>
      <c r="G103" s="13">
        <v>119.854</v>
      </c>
      <c r="H103" s="13">
        <v>12.9671</v>
      </c>
      <c r="I103" s="13">
        <v>35.356499999999997</v>
      </c>
      <c r="J103" s="36" t="s">
        <v>98</v>
      </c>
      <c r="K103" s="36" t="s">
        <v>98</v>
      </c>
    </row>
    <row r="104" spans="1:14" ht="14.25" customHeight="1" x14ac:dyDescent="0.55000000000000004">
      <c r="A104" s="16" t="s">
        <v>66</v>
      </c>
      <c r="B104" s="16">
        <v>-70.829700000000003</v>
      </c>
      <c r="C104" s="16">
        <v>40.075299999999999</v>
      </c>
      <c r="D104" s="16">
        <v>94</v>
      </c>
      <c r="E104" s="16">
        <v>1</v>
      </c>
      <c r="F104" s="13">
        <v>142.77799999999999</v>
      </c>
      <c r="G104" s="13">
        <v>141.63399999999999</v>
      </c>
      <c r="H104" s="13">
        <v>12.8744</v>
      </c>
      <c r="I104" s="13">
        <v>35.594900000000003</v>
      </c>
      <c r="J104" s="35" t="s">
        <v>98</v>
      </c>
      <c r="K104" s="35" t="s">
        <v>98</v>
      </c>
      <c r="L104" s="16"/>
      <c r="M104" s="16"/>
      <c r="N104" s="16"/>
    </row>
    <row r="105" spans="1:14" ht="14.25" customHeight="1" x14ac:dyDescent="0.55000000000000004">
      <c r="A105" s="12" t="s">
        <v>65</v>
      </c>
      <c r="B105" s="12">
        <v>-70.828100000000006</v>
      </c>
      <c r="C105" s="12">
        <v>40.139600000000002</v>
      </c>
      <c r="D105" s="12">
        <v>95</v>
      </c>
      <c r="E105" s="12">
        <v>20</v>
      </c>
      <c r="F105" s="13">
        <v>1.8380000000000001</v>
      </c>
      <c r="G105" s="13">
        <v>1.8240000000000001</v>
      </c>
      <c r="H105" s="13">
        <v>22.041399999999999</v>
      </c>
      <c r="I105" s="13">
        <v>32.118299999999998</v>
      </c>
      <c r="J105" s="34">
        <v>7.0393867301083795</v>
      </c>
      <c r="K105" s="34">
        <v>8.307419522266829E-2</v>
      </c>
    </row>
    <row r="106" spans="1:14" ht="14.25" customHeight="1" x14ac:dyDescent="0.55000000000000004">
      <c r="A106" s="12" t="s">
        <v>65</v>
      </c>
      <c r="B106" s="12">
        <v>-70.828100000000006</v>
      </c>
      <c r="C106" s="12">
        <v>40.139600000000002</v>
      </c>
      <c r="D106" s="12">
        <v>95</v>
      </c>
      <c r="E106" s="12">
        <v>18</v>
      </c>
      <c r="F106" s="13">
        <v>9.9559999999999995</v>
      </c>
      <c r="G106" s="13">
        <v>9.8789999999999996</v>
      </c>
      <c r="H106" s="13">
        <v>14.4514</v>
      </c>
      <c r="I106" s="13">
        <v>32.6526</v>
      </c>
      <c r="J106" s="34">
        <v>12.972361735248333</v>
      </c>
      <c r="K106" s="34">
        <v>0.53998226894734414</v>
      </c>
    </row>
    <row r="107" spans="1:14" ht="14.25" customHeight="1" x14ac:dyDescent="0.55000000000000004">
      <c r="A107" s="12" t="s">
        <v>65</v>
      </c>
      <c r="B107" s="12">
        <v>-70.828100000000006</v>
      </c>
      <c r="C107" s="12">
        <v>40.139600000000002</v>
      </c>
      <c r="D107" s="12">
        <v>95</v>
      </c>
      <c r="E107" s="12">
        <v>14</v>
      </c>
      <c r="F107" s="13">
        <v>19.972999999999999</v>
      </c>
      <c r="G107" s="13">
        <v>19.818000000000001</v>
      </c>
      <c r="H107" s="13">
        <v>10.6936</v>
      </c>
      <c r="I107" s="13">
        <v>32.815399999999997</v>
      </c>
      <c r="J107" s="34">
        <v>17.304608335536173</v>
      </c>
      <c r="K107" s="34">
        <v>0.14537984163966997</v>
      </c>
    </row>
    <row r="108" spans="1:14" ht="14.25" customHeight="1" x14ac:dyDescent="0.55000000000000004">
      <c r="A108" s="12" t="s">
        <v>65</v>
      </c>
      <c r="B108" s="12">
        <v>-70.828100000000006</v>
      </c>
      <c r="C108" s="12">
        <v>40.139600000000002</v>
      </c>
      <c r="D108" s="12">
        <v>95</v>
      </c>
      <c r="E108" s="12">
        <v>12</v>
      </c>
      <c r="F108" s="13">
        <v>28.382000000000001</v>
      </c>
      <c r="G108" s="13">
        <v>28.161999999999999</v>
      </c>
      <c r="H108" s="13">
        <v>9.6450999999999993</v>
      </c>
      <c r="I108" s="13">
        <v>32.822400000000002</v>
      </c>
      <c r="J108" s="34">
        <v>45.265955884512593</v>
      </c>
      <c r="K108" s="34">
        <v>0.22845403686233889</v>
      </c>
    </row>
    <row r="109" spans="1:14" ht="14.25" customHeight="1" x14ac:dyDescent="0.55000000000000004">
      <c r="A109" s="12" t="s">
        <v>65</v>
      </c>
      <c r="B109" s="12">
        <v>-70.828100000000006</v>
      </c>
      <c r="C109" s="12">
        <v>40.139600000000002</v>
      </c>
      <c r="D109" s="12">
        <v>95</v>
      </c>
      <c r="E109" s="12">
        <v>10</v>
      </c>
      <c r="F109" s="13">
        <v>40.155000000000001</v>
      </c>
      <c r="G109" s="13">
        <v>39.844000000000001</v>
      </c>
      <c r="H109" s="13">
        <v>7.6829000000000001</v>
      </c>
      <c r="I109" s="13">
        <v>32.777700000000003</v>
      </c>
      <c r="J109" s="34">
        <v>324.33606485152882</v>
      </c>
      <c r="K109" s="34">
        <v>45.067750908297604</v>
      </c>
    </row>
    <row r="110" spans="1:14" ht="14.25" customHeight="1" x14ac:dyDescent="0.55000000000000004">
      <c r="A110" s="12" t="s">
        <v>65</v>
      </c>
      <c r="B110" s="12">
        <v>-70.828100000000006</v>
      </c>
      <c r="C110" s="12">
        <v>40.139600000000002</v>
      </c>
      <c r="D110" s="12">
        <v>95</v>
      </c>
      <c r="E110" s="12">
        <v>7</v>
      </c>
      <c r="F110" s="13">
        <v>59.878999999999998</v>
      </c>
      <c r="G110" s="13">
        <v>59.411000000000001</v>
      </c>
      <c r="H110" s="13">
        <v>7.4993999999999996</v>
      </c>
      <c r="I110" s="13">
        <v>32.9375</v>
      </c>
      <c r="J110" s="34">
        <v>9.2569095661879164</v>
      </c>
      <c r="K110" s="34">
        <v>3.4683476505464044</v>
      </c>
    </row>
    <row r="111" spans="1:14" ht="14.25" customHeight="1" x14ac:dyDescent="0.55000000000000004">
      <c r="A111" s="12" t="s">
        <v>65</v>
      </c>
      <c r="B111" s="12">
        <v>-70.828100000000006</v>
      </c>
      <c r="C111" s="12">
        <v>40.139600000000002</v>
      </c>
      <c r="D111" s="12">
        <v>95</v>
      </c>
      <c r="E111" s="12">
        <v>5</v>
      </c>
      <c r="F111" s="13">
        <v>80.617000000000004</v>
      </c>
      <c r="G111" s="13">
        <v>79.983000000000004</v>
      </c>
      <c r="H111" s="13">
        <v>9.5464000000000002</v>
      </c>
      <c r="I111" s="13">
        <v>33.791400000000003</v>
      </c>
      <c r="J111" s="34">
        <v>5.717684377478192</v>
      </c>
      <c r="K111" s="34">
        <v>0.45690807372467651</v>
      </c>
    </row>
    <row r="112" spans="1:14" ht="14.25" customHeight="1" x14ac:dyDescent="0.55000000000000004">
      <c r="A112" s="12" t="s">
        <v>65</v>
      </c>
      <c r="B112" s="12">
        <v>-70.828100000000006</v>
      </c>
      <c r="C112" s="12">
        <v>40.139600000000002</v>
      </c>
      <c r="D112" s="12">
        <v>95</v>
      </c>
      <c r="E112" s="12">
        <v>3</v>
      </c>
      <c r="F112" s="13">
        <v>100.342</v>
      </c>
      <c r="G112" s="13">
        <v>99.546999999999997</v>
      </c>
      <c r="H112" s="13">
        <v>12.121499999999999</v>
      </c>
      <c r="I112" s="13">
        <v>34.717700000000001</v>
      </c>
      <c r="J112" s="34">
        <v>6.9953299850207067</v>
      </c>
      <c r="K112" s="34">
        <v>0.39460242730767481</v>
      </c>
    </row>
    <row r="113" spans="1:14" ht="14.25" customHeight="1" x14ac:dyDescent="0.55000000000000004">
      <c r="A113" s="16" t="s">
        <v>65</v>
      </c>
      <c r="B113" s="16">
        <v>-70.828100000000006</v>
      </c>
      <c r="C113" s="16">
        <v>40.139600000000002</v>
      </c>
      <c r="D113" s="16">
        <v>95</v>
      </c>
      <c r="E113" s="16">
        <v>1</v>
      </c>
      <c r="F113" s="13">
        <v>126.241</v>
      </c>
      <c r="G113" s="13">
        <v>125.23399999999999</v>
      </c>
      <c r="H113" s="13">
        <v>12.839499999999999</v>
      </c>
      <c r="I113" s="13">
        <v>35.378700000000002</v>
      </c>
      <c r="J113" s="35">
        <v>8.390460246130349</v>
      </c>
      <c r="K113" s="35">
        <v>0.33229678089067316</v>
      </c>
      <c r="L113" s="16"/>
      <c r="M113" s="16"/>
      <c r="N113" s="16"/>
    </row>
    <row r="114" spans="1:14" ht="14.25" customHeight="1" x14ac:dyDescent="0.55000000000000004">
      <c r="A114" s="12" t="s">
        <v>64</v>
      </c>
      <c r="B114" s="12">
        <v>-70.831299999999999</v>
      </c>
      <c r="C114" s="12">
        <v>40.205300000000001</v>
      </c>
      <c r="D114" s="12">
        <v>96</v>
      </c>
      <c r="E114" s="12">
        <v>23</v>
      </c>
      <c r="F114" s="16">
        <v>1.8720000000000001</v>
      </c>
      <c r="G114" s="16">
        <v>1.857</v>
      </c>
      <c r="H114" s="16">
        <v>22.116599999999998</v>
      </c>
      <c r="I114" s="16">
        <v>32.104100000000003</v>
      </c>
      <c r="J114" s="34">
        <v>28.274737862366731</v>
      </c>
      <c r="K114" s="34" t="s">
        <v>98</v>
      </c>
    </row>
    <row r="115" spans="1:14" ht="14.25" customHeight="1" x14ac:dyDescent="0.55000000000000004">
      <c r="A115" s="12" t="s">
        <v>64</v>
      </c>
      <c r="B115" s="12">
        <v>-70.831299999999999</v>
      </c>
      <c r="C115" s="12">
        <v>40.205300000000001</v>
      </c>
      <c r="D115" s="12">
        <v>96</v>
      </c>
      <c r="E115" s="12">
        <v>18</v>
      </c>
      <c r="F115" s="13">
        <v>10.319000000000001</v>
      </c>
      <c r="G115" s="13">
        <v>10.24</v>
      </c>
      <c r="H115" s="13">
        <v>16.7133</v>
      </c>
      <c r="I115" s="13">
        <v>32.704599999999999</v>
      </c>
      <c r="J115" s="34">
        <v>15.9535348195142</v>
      </c>
      <c r="K115" s="34">
        <v>9.366615511355862</v>
      </c>
    </row>
    <row r="116" spans="1:14" ht="14.25" customHeight="1" x14ac:dyDescent="0.55000000000000004">
      <c r="A116" s="12" t="s">
        <v>64</v>
      </c>
      <c r="B116" s="12">
        <v>-70.831299999999999</v>
      </c>
      <c r="C116" s="12">
        <v>40.205300000000001</v>
      </c>
      <c r="D116" s="12">
        <v>96</v>
      </c>
      <c r="E116" s="12">
        <v>16</v>
      </c>
      <c r="F116" s="13">
        <v>20.099</v>
      </c>
      <c r="G116" s="13">
        <v>19.943999999999999</v>
      </c>
      <c r="H116" s="13">
        <v>9.5632000000000001</v>
      </c>
      <c r="I116" s="13">
        <v>32.6083</v>
      </c>
      <c r="J116" s="34">
        <v>23.516609392898054</v>
      </c>
      <c r="K116" s="34">
        <v>1.3707242211740283</v>
      </c>
    </row>
    <row r="117" spans="1:14" ht="14.25" customHeight="1" x14ac:dyDescent="0.55000000000000004">
      <c r="A117" s="12" t="s">
        <v>64</v>
      </c>
      <c r="B117" s="12">
        <v>-70.831299999999999</v>
      </c>
      <c r="C117" s="12">
        <v>40.205300000000001</v>
      </c>
      <c r="D117" s="12">
        <v>96</v>
      </c>
      <c r="E117" s="12">
        <v>14</v>
      </c>
      <c r="F117" s="13">
        <v>25.001000000000001</v>
      </c>
      <c r="G117" s="13">
        <v>24.806999999999999</v>
      </c>
      <c r="H117" s="13">
        <v>8.7919999999999998</v>
      </c>
      <c r="I117" s="13">
        <v>32.672199999999997</v>
      </c>
      <c r="J117" s="34">
        <v>125.43454636238143</v>
      </c>
      <c r="K117" s="34">
        <v>1.6199468068420275</v>
      </c>
    </row>
    <row r="118" spans="1:14" ht="14.25" customHeight="1" x14ac:dyDescent="0.55000000000000004">
      <c r="A118" s="12" t="s">
        <v>64</v>
      </c>
      <c r="B118" s="12">
        <v>-70.831299999999999</v>
      </c>
      <c r="C118" s="12">
        <v>40.205300000000001</v>
      </c>
      <c r="D118" s="12">
        <v>96</v>
      </c>
      <c r="E118" s="12">
        <v>10</v>
      </c>
      <c r="F118" s="13">
        <v>30.178000000000001</v>
      </c>
      <c r="G118" s="13">
        <v>29.943999999999999</v>
      </c>
      <c r="H118" s="13">
        <v>7.4737</v>
      </c>
      <c r="I118" s="13">
        <v>32.777500000000003</v>
      </c>
      <c r="J118" s="34">
        <v>214.23825887743416</v>
      </c>
      <c r="K118" s="34">
        <v>4.6729234812750997</v>
      </c>
    </row>
    <row r="119" spans="1:14" ht="14.25" customHeight="1" x14ac:dyDescent="0.55000000000000004">
      <c r="A119" s="12" t="s">
        <v>64</v>
      </c>
      <c r="B119" s="12">
        <v>-70.831299999999999</v>
      </c>
      <c r="C119" s="12">
        <v>40.205300000000001</v>
      </c>
      <c r="D119" s="12">
        <v>96</v>
      </c>
      <c r="E119" s="12">
        <v>8</v>
      </c>
      <c r="F119" s="13">
        <v>40.168999999999997</v>
      </c>
      <c r="G119" s="13">
        <v>39.856000000000002</v>
      </c>
      <c r="H119" s="13">
        <v>7.3943000000000003</v>
      </c>
      <c r="I119" s="13">
        <v>32.881500000000003</v>
      </c>
      <c r="J119" s="34">
        <v>14.147208270919611</v>
      </c>
      <c r="K119" s="34">
        <v>6.3551759345341283</v>
      </c>
    </row>
    <row r="120" spans="1:14" ht="14.25" customHeight="1" x14ac:dyDescent="0.55000000000000004">
      <c r="A120" s="12" t="s">
        <v>64</v>
      </c>
      <c r="B120" s="12">
        <v>-70.831299999999999</v>
      </c>
      <c r="C120" s="12">
        <v>40.205300000000001</v>
      </c>
      <c r="D120" s="12">
        <v>96</v>
      </c>
      <c r="E120" s="12">
        <v>7</v>
      </c>
      <c r="F120" s="13">
        <v>60.598999999999997</v>
      </c>
      <c r="G120" s="13">
        <v>60.125</v>
      </c>
      <c r="H120" s="13">
        <v>8.5124999999999993</v>
      </c>
      <c r="I120" s="13">
        <v>33.319499999999998</v>
      </c>
      <c r="J120" s="34">
        <v>9.3890798014509347</v>
      </c>
      <c r="K120" s="34" t="s">
        <v>98</v>
      </c>
    </row>
    <row r="121" spans="1:14" ht="14.25" customHeight="1" x14ac:dyDescent="0.55000000000000004">
      <c r="A121" s="12" t="s">
        <v>64</v>
      </c>
      <c r="B121" s="12">
        <v>-70.831299999999999</v>
      </c>
      <c r="C121" s="12">
        <v>40.205300000000001</v>
      </c>
      <c r="D121" s="12">
        <v>96</v>
      </c>
      <c r="E121" s="12">
        <v>5</v>
      </c>
      <c r="F121" s="13">
        <v>80.284000000000006</v>
      </c>
      <c r="G121" s="13">
        <v>79.652000000000001</v>
      </c>
      <c r="H121" s="13">
        <v>11.425599999999999</v>
      </c>
      <c r="I121" s="13">
        <v>34.3705</v>
      </c>
      <c r="J121" s="34">
        <v>11.841571944664729</v>
      </c>
      <c r="K121" s="34">
        <v>0.56075081775301083</v>
      </c>
    </row>
    <row r="122" spans="1:14" ht="14.25" customHeight="1" x14ac:dyDescent="0.55000000000000004">
      <c r="A122" s="12" t="s">
        <v>64</v>
      </c>
      <c r="B122" s="12">
        <v>-70.831299999999999</v>
      </c>
      <c r="C122" s="12">
        <v>40.205300000000001</v>
      </c>
      <c r="D122" s="12">
        <v>96</v>
      </c>
      <c r="E122" s="12">
        <v>3</v>
      </c>
      <c r="F122" s="13">
        <v>100.566</v>
      </c>
      <c r="G122" s="13">
        <v>99.77</v>
      </c>
      <c r="H122" s="13">
        <v>12.1464</v>
      </c>
      <c r="I122" s="13">
        <v>34.7363</v>
      </c>
      <c r="J122" s="34">
        <v>18.435398126119779</v>
      </c>
      <c r="K122" s="34">
        <v>1.4122613187853614</v>
      </c>
    </row>
    <row r="123" spans="1:14" ht="14.25" customHeight="1" x14ac:dyDescent="0.55000000000000004">
      <c r="A123" s="16" t="s">
        <v>64</v>
      </c>
      <c r="B123" s="16">
        <v>-70.831299999999999</v>
      </c>
      <c r="C123" s="16">
        <v>40.205300000000001</v>
      </c>
      <c r="D123" s="16">
        <v>96</v>
      </c>
      <c r="E123" s="16">
        <v>1</v>
      </c>
      <c r="F123" s="13">
        <v>118.761</v>
      </c>
      <c r="G123" s="13">
        <v>117.815</v>
      </c>
      <c r="H123" s="13">
        <v>12.4064</v>
      </c>
      <c r="I123" s="13">
        <v>35.088099999999997</v>
      </c>
      <c r="J123" s="35">
        <v>11.914999853144185</v>
      </c>
      <c r="K123" s="35">
        <v>0.37383387850200761</v>
      </c>
      <c r="L123" s="16"/>
      <c r="M123" s="16"/>
      <c r="N123" s="16"/>
    </row>
    <row r="124" spans="1:14" ht="14.25" customHeight="1" x14ac:dyDescent="0.55000000000000004">
      <c r="A124" s="12" t="s">
        <v>63</v>
      </c>
      <c r="B124" s="12">
        <v>-70.829800000000006</v>
      </c>
      <c r="C124" s="12">
        <v>40.270200000000003</v>
      </c>
      <c r="D124" s="12">
        <v>97</v>
      </c>
      <c r="E124" s="12">
        <v>18</v>
      </c>
      <c r="F124" s="12">
        <v>2</v>
      </c>
      <c r="G124" s="12">
        <v>1.9850000000000001</v>
      </c>
      <c r="H124" s="12">
        <v>21.02</v>
      </c>
      <c r="I124" s="12">
        <v>32.170200000000001</v>
      </c>
      <c r="J124" s="34">
        <v>15.248626898111434</v>
      </c>
      <c r="K124" s="34">
        <v>0.76843630580968303</v>
      </c>
    </row>
    <row r="125" spans="1:14" ht="14.25" customHeight="1" x14ac:dyDescent="0.55000000000000004">
      <c r="A125" s="12" t="s">
        <v>63</v>
      </c>
      <c r="B125" s="12">
        <v>-70.829800000000006</v>
      </c>
      <c r="C125" s="12">
        <v>40.270200000000003</v>
      </c>
      <c r="D125" s="12">
        <v>97</v>
      </c>
      <c r="E125" s="12">
        <v>16</v>
      </c>
      <c r="F125" s="12">
        <v>10.125999999999999</v>
      </c>
      <c r="G125" s="12">
        <v>10.048</v>
      </c>
      <c r="H125" s="12">
        <v>15.194599999999999</v>
      </c>
      <c r="I125" s="12">
        <v>32.441499999999998</v>
      </c>
      <c r="J125" s="34">
        <v>14.719945957059359</v>
      </c>
      <c r="K125" s="34">
        <v>6.7497783618418055</v>
      </c>
    </row>
    <row r="126" spans="1:14" ht="14.25" customHeight="1" x14ac:dyDescent="0.55000000000000004">
      <c r="A126" s="12" t="s">
        <v>63</v>
      </c>
      <c r="B126" s="12">
        <v>-70.829800000000006</v>
      </c>
      <c r="C126" s="12">
        <v>40.270200000000003</v>
      </c>
      <c r="D126" s="12">
        <v>97</v>
      </c>
      <c r="E126" s="12">
        <v>14</v>
      </c>
      <c r="F126" s="12">
        <v>20.001000000000001</v>
      </c>
      <c r="G126" s="12">
        <v>19.846</v>
      </c>
      <c r="H126" s="12">
        <v>9.1064000000000007</v>
      </c>
      <c r="I126" s="12">
        <v>32.738100000000003</v>
      </c>
      <c r="J126" s="34">
        <v>22.694216817928158</v>
      </c>
      <c r="K126" s="34">
        <v>2.3676145638460477</v>
      </c>
    </row>
    <row r="127" spans="1:14" ht="14.25" customHeight="1" x14ac:dyDescent="0.55000000000000004">
      <c r="A127" s="12" t="s">
        <v>63</v>
      </c>
      <c r="B127" s="12">
        <v>-70.829800000000006</v>
      </c>
      <c r="C127" s="12">
        <v>40.270200000000003</v>
      </c>
      <c r="D127" s="12">
        <v>97</v>
      </c>
      <c r="E127" s="12">
        <v>10</v>
      </c>
      <c r="F127" s="12">
        <v>25.51</v>
      </c>
      <c r="G127" s="12">
        <v>25.312000000000001</v>
      </c>
      <c r="H127" s="12">
        <v>7.9341999999999997</v>
      </c>
      <c r="I127" s="12">
        <v>32.730400000000003</v>
      </c>
      <c r="J127" s="34">
        <v>188.77346021675919</v>
      </c>
      <c r="K127" s="34">
        <v>0.68536211058701169</v>
      </c>
    </row>
    <row r="128" spans="1:14" ht="14.25" customHeight="1" x14ac:dyDescent="0.55000000000000004">
      <c r="A128" s="12" t="s">
        <v>63</v>
      </c>
      <c r="B128" s="12">
        <v>-70.829800000000006</v>
      </c>
      <c r="C128" s="12">
        <v>40.270200000000003</v>
      </c>
      <c r="D128" s="12">
        <v>97</v>
      </c>
      <c r="E128" s="12">
        <v>8</v>
      </c>
      <c r="F128" s="16">
        <v>40.409999999999997</v>
      </c>
      <c r="G128" s="16">
        <v>40.095999999999997</v>
      </c>
      <c r="H128" s="16">
        <v>7.5960000000000001</v>
      </c>
      <c r="I128" s="16">
        <v>32.768599999999999</v>
      </c>
      <c r="J128" s="34">
        <v>240.86321849208451</v>
      </c>
      <c r="K128" s="34">
        <v>5.1506001038054272</v>
      </c>
    </row>
    <row r="129" spans="1:14" ht="14.25" customHeight="1" x14ac:dyDescent="0.55000000000000004">
      <c r="A129" s="12" t="s">
        <v>63</v>
      </c>
      <c r="B129" s="12">
        <v>-70.829800000000006</v>
      </c>
      <c r="C129" s="12">
        <v>40.270200000000003</v>
      </c>
      <c r="D129" s="12">
        <v>97</v>
      </c>
      <c r="E129" s="12">
        <v>5</v>
      </c>
      <c r="F129" s="13">
        <v>60.634</v>
      </c>
      <c r="G129" s="13">
        <v>60.158999999999999</v>
      </c>
      <c r="H129" s="13">
        <v>7.6048999999999998</v>
      </c>
      <c r="I129" s="13">
        <v>33.010899999999999</v>
      </c>
      <c r="J129" s="34">
        <v>12.531794284371603</v>
      </c>
      <c r="K129" s="34">
        <v>2.6583742471253888</v>
      </c>
    </row>
    <row r="130" spans="1:14" ht="14.25" customHeight="1" x14ac:dyDescent="0.55000000000000004">
      <c r="A130" s="12" t="s">
        <v>63</v>
      </c>
      <c r="B130" s="12">
        <v>-70.829800000000006</v>
      </c>
      <c r="C130" s="12">
        <v>40.270200000000003</v>
      </c>
      <c r="D130" s="12">
        <v>97</v>
      </c>
      <c r="E130" s="12">
        <v>3</v>
      </c>
      <c r="F130" s="13">
        <v>80.417000000000002</v>
      </c>
      <c r="G130" s="13">
        <v>79.783000000000001</v>
      </c>
      <c r="H130" s="13">
        <v>9.3004999999999995</v>
      </c>
      <c r="I130" s="13">
        <v>33.601700000000001</v>
      </c>
      <c r="J130" s="34">
        <v>9.6827914353687561</v>
      </c>
      <c r="K130" s="34">
        <v>0.78920485461534962</v>
      </c>
    </row>
    <row r="131" spans="1:14" ht="14.25" customHeight="1" x14ac:dyDescent="0.55000000000000004">
      <c r="A131" s="12" t="s">
        <v>63</v>
      </c>
      <c r="B131" s="12">
        <v>-70.829800000000006</v>
      </c>
      <c r="C131" s="12">
        <v>40.270200000000003</v>
      </c>
      <c r="D131" s="12">
        <v>97</v>
      </c>
      <c r="E131" s="12">
        <v>2</v>
      </c>
      <c r="F131" s="13">
        <v>101.095</v>
      </c>
      <c r="G131" s="13">
        <v>100.294</v>
      </c>
      <c r="H131" s="13">
        <v>11.9262</v>
      </c>
      <c r="I131" s="13">
        <v>34.552399999999999</v>
      </c>
      <c r="J131" s="34">
        <v>11.591917055834582</v>
      </c>
      <c r="K131" s="34">
        <v>0.87227904983801852</v>
      </c>
    </row>
    <row r="132" spans="1:14" ht="14.25" customHeight="1" x14ac:dyDescent="0.55000000000000004">
      <c r="A132" s="16" t="s">
        <v>63</v>
      </c>
      <c r="B132" s="16">
        <v>-70.829800000000006</v>
      </c>
      <c r="C132" s="16">
        <v>40.270200000000003</v>
      </c>
      <c r="D132" s="16">
        <v>97</v>
      </c>
      <c r="E132" s="16">
        <v>1</v>
      </c>
      <c r="F132" s="13">
        <v>110.65600000000001</v>
      </c>
      <c r="G132" s="13">
        <v>109.776</v>
      </c>
      <c r="H132" s="13">
        <v>12.0305</v>
      </c>
      <c r="I132" s="13">
        <v>34.773499999999999</v>
      </c>
      <c r="J132" s="35">
        <v>11.268834258524979</v>
      </c>
      <c r="K132" s="35">
        <v>0.78920485461534962</v>
      </c>
      <c r="L132" s="16"/>
      <c r="M132" s="16"/>
      <c r="N132" s="16"/>
    </row>
    <row r="133" spans="1:14" ht="14.25" customHeight="1" x14ac:dyDescent="0.55000000000000004">
      <c r="A133" s="12" t="s">
        <v>62</v>
      </c>
      <c r="B133" s="12">
        <v>-70.830799999999996</v>
      </c>
      <c r="C133" s="12">
        <v>40.335599999999999</v>
      </c>
      <c r="D133" s="12">
        <v>98</v>
      </c>
      <c r="E133" s="12">
        <v>16</v>
      </c>
      <c r="F133" s="13">
        <v>2.5960000000000001</v>
      </c>
      <c r="G133" s="13">
        <v>2.5760000000000001</v>
      </c>
      <c r="H133" s="13">
        <v>20.924700000000001</v>
      </c>
      <c r="I133" s="13">
        <v>32.042000000000002</v>
      </c>
      <c r="J133" s="34">
        <v>16.952154374834787</v>
      </c>
      <c r="K133" s="34">
        <v>3.8421815290484016</v>
      </c>
    </row>
    <row r="134" spans="1:14" ht="14.25" customHeight="1" x14ac:dyDescent="0.55000000000000004">
      <c r="A134" s="12" t="s">
        <v>62</v>
      </c>
      <c r="B134" s="12">
        <v>-70.830799999999996</v>
      </c>
      <c r="C134" s="12">
        <v>40.335599999999999</v>
      </c>
      <c r="D134" s="12">
        <v>98</v>
      </c>
      <c r="E134" s="12">
        <v>14</v>
      </c>
      <c r="F134" s="13">
        <v>10.244999999999999</v>
      </c>
      <c r="G134" s="13">
        <v>10.166</v>
      </c>
      <c r="H134" s="13">
        <v>13.0517</v>
      </c>
      <c r="I134" s="13">
        <v>32.386000000000003</v>
      </c>
      <c r="J134" s="34">
        <v>5.5855141422151728</v>
      </c>
      <c r="K134" s="34">
        <v>0.26999113447367268</v>
      </c>
    </row>
    <row r="135" spans="1:14" ht="14.25" customHeight="1" x14ac:dyDescent="0.55000000000000004">
      <c r="A135" s="12" t="s">
        <v>62</v>
      </c>
      <c r="B135" s="12">
        <v>-70.830799999999996</v>
      </c>
      <c r="C135" s="12">
        <v>40.335599999999999</v>
      </c>
      <c r="D135" s="12">
        <v>98</v>
      </c>
      <c r="E135" s="12">
        <v>12</v>
      </c>
      <c r="F135" s="13">
        <v>19.943999999999999</v>
      </c>
      <c r="G135" s="13">
        <v>19.79</v>
      </c>
      <c r="H135" s="13">
        <v>9.8119999999999994</v>
      </c>
      <c r="I135" s="13">
        <v>32.511699999999998</v>
      </c>
      <c r="J135" s="34">
        <v>9.7855905072399914</v>
      </c>
      <c r="K135" s="34">
        <v>2.0976234293723781</v>
      </c>
    </row>
    <row r="136" spans="1:14" ht="14.25" customHeight="1" x14ac:dyDescent="0.55000000000000004">
      <c r="A136" s="12" t="s">
        <v>62</v>
      </c>
      <c r="B136" s="12">
        <v>-70.830799999999996</v>
      </c>
      <c r="C136" s="12">
        <v>40.335599999999999</v>
      </c>
      <c r="D136" s="12">
        <v>98</v>
      </c>
      <c r="E136" s="12">
        <v>8</v>
      </c>
      <c r="F136" s="13">
        <v>28.41</v>
      </c>
      <c r="G136" s="13">
        <v>28.189</v>
      </c>
      <c r="H136" s="13">
        <v>8.0330999999999992</v>
      </c>
      <c r="I136" s="13">
        <v>32.611400000000003</v>
      </c>
      <c r="J136" s="34">
        <v>117.62181690016743</v>
      </c>
      <c r="K136" s="34">
        <v>3.5306532969634103</v>
      </c>
    </row>
    <row r="137" spans="1:14" ht="14.25" customHeight="1" x14ac:dyDescent="0.55000000000000004">
      <c r="A137" s="12" t="s">
        <v>62</v>
      </c>
      <c r="B137" s="12">
        <v>-70.830799999999996</v>
      </c>
      <c r="C137" s="12">
        <v>40.335599999999999</v>
      </c>
      <c r="D137" s="12">
        <v>98</v>
      </c>
      <c r="E137" s="12">
        <v>6</v>
      </c>
      <c r="F137" s="13">
        <v>40.787999999999997</v>
      </c>
      <c r="G137" s="13">
        <v>40.47</v>
      </c>
      <c r="H137" s="13">
        <v>7.4279000000000002</v>
      </c>
      <c r="I137" s="13">
        <v>32.704000000000001</v>
      </c>
      <c r="J137" s="34">
        <v>745.5332334713778</v>
      </c>
      <c r="K137" s="34">
        <v>5.9605735072264814</v>
      </c>
    </row>
    <row r="138" spans="1:14" ht="14.25" customHeight="1" x14ac:dyDescent="0.55000000000000004">
      <c r="A138" s="12" t="s">
        <v>62</v>
      </c>
      <c r="B138" s="12">
        <v>-70.830799999999996</v>
      </c>
      <c r="C138" s="12">
        <v>40.335599999999999</v>
      </c>
      <c r="D138" s="12">
        <v>98</v>
      </c>
      <c r="E138" s="12">
        <v>5</v>
      </c>
      <c r="F138" s="13">
        <v>60.610999999999997</v>
      </c>
      <c r="G138" s="13">
        <v>60.136000000000003</v>
      </c>
      <c r="H138" s="13">
        <v>7.5545999999999998</v>
      </c>
      <c r="I138" s="13">
        <v>32.956099999999999</v>
      </c>
      <c r="J138" s="34">
        <v>11.621288219226363</v>
      </c>
      <c r="K138" s="34">
        <v>2.9491339304047233</v>
      </c>
    </row>
    <row r="139" spans="1:14" ht="14.25" customHeight="1" x14ac:dyDescent="0.55000000000000004">
      <c r="A139" s="12" t="s">
        <v>62</v>
      </c>
      <c r="B139" s="12">
        <v>-70.830799999999996</v>
      </c>
      <c r="C139" s="12">
        <v>40.335599999999999</v>
      </c>
      <c r="D139" s="12">
        <v>98</v>
      </c>
      <c r="E139" s="12">
        <v>3</v>
      </c>
      <c r="F139" s="13">
        <v>80.941000000000003</v>
      </c>
      <c r="G139" s="13">
        <v>80.302000000000007</v>
      </c>
      <c r="H139" s="13">
        <v>7.8269000000000002</v>
      </c>
      <c r="I139" s="13">
        <v>33.094999999999999</v>
      </c>
      <c r="J139" s="34">
        <v>5.3799159984726996</v>
      </c>
      <c r="K139" s="34">
        <v>1.0176588914776863</v>
      </c>
    </row>
    <row r="140" spans="1:14" ht="14.25" customHeight="1" x14ac:dyDescent="0.55000000000000004">
      <c r="A140" s="16" t="s">
        <v>62</v>
      </c>
      <c r="B140" s="16">
        <v>-70.830799999999996</v>
      </c>
      <c r="C140" s="16">
        <v>40.335599999999999</v>
      </c>
      <c r="D140" s="16">
        <v>98</v>
      </c>
      <c r="E140" s="16">
        <v>1</v>
      </c>
      <c r="F140" s="13">
        <v>92.843000000000004</v>
      </c>
      <c r="G140" s="13">
        <v>92.108000000000004</v>
      </c>
      <c r="H140" s="13">
        <v>8.3059999999999992</v>
      </c>
      <c r="I140" s="13">
        <v>33.292900000000003</v>
      </c>
      <c r="J140" s="35">
        <v>4.8806062208124068</v>
      </c>
      <c r="K140" s="35">
        <v>0.60228791536434589</v>
      </c>
      <c r="L140" s="16"/>
      <c r="M140" s="16"/>
      <c r="N140" s="16"/>
    </row>
    <row r="141" spans="1:14" ht="14.25" customHeight="1" x14ac:dyDescent="0.55000000000000004">
      <c r="A141" s="12" t="s">
        <v>61</v>
      </c>
      <c r="B141" s="13">
        <v>-70.830299999999994</v>
      </c>
      <c r="C141" s="13">
        <v>40.400399999999998</v>
      </c>
      <c r="D141" s="12">
        <v>99</v>
      </c>
      <c r="E141" s="12">
        <v>19</v>
      </c>
      <c r="F141" s="16">
        <v>2.0990000000000002</v>
      </c>
      <c r="G141" s="16">
        <v>2.0830000000000002</v>
      </c>
      <c r="H141" s="16">
        <v>21.287800000000001</v>
      </c>
      <c r="I141" s="16">
        <v>31.97</v>
      </c>
      <c r="J141" s="34">
        <v>15.072399917760743</v>
      </c>
      <c r="K141" s="34">
        <v>2.8868282839877297</v>
      </c>
    </row>
    <row r="142" spans="1:14" ht="14.25" customHeight="1" x14ac:dyDescent="0.55000000000000004">
      <c r="A142" s="12" t="s">
        <v>61</v>
      </c>
      <c r="B142" s="13">
        <v>-70.830299999999994</v>
      </c>
      <c r="C142" s="13">
        <v>40.400399999999998</v>
      </c>
      <c r="D142" s="12">
        <v>99</v>
      </c>
      <c r="E142" s="12">
        <v>18</v>
      </c>
      <c r="F142" s="13">
        <v>10.324</v>
      </c>
      <c r="G142" s="13">
        <v>10.244</v>
      </c>
      <c r="H142" s="13">
        <v>15.941800000000001</v>
      </c>
      <c r="I142" s="13">
        <v>31.909500000000001</v>
      </c>
      <c r="J142" s="34">
        <v>9.9324463241989012</v>
      </c>
      <c r="K142" s="34">
        <v>0.18691693925100317</v>
      </c>
    </row>
    <row r="143" spans="1:14" ht="14.25" customHeight="1" x14ac:dyDescent="0.55000000000000004">
      <c r="A143" s="12" t="s">
        <v>61</v>
      </c>
      <c r="B143" s="13">
        <v>-70.830299999999994</v>
      </c>
      <c r="C143" s="13">
        <v>40.400399999999998</v>
      </c>
      <c r="D143" s="12">
        <v>99</v>
      </c>
      <c r="E143" s="12">
        <v>14</v>
      </c>
      <c r="F143" s="13">
        <v>19.265999999999998</v>
      </c>
      <c r="G143" s="13">
        <v>19.117000000000001</v>
      </c>
      <c r="H143" s="13">
        <v>9.7249999999999996</v>
      </c>
      <c r="I143" s="13">
        <v>32.234400000000001</v>
      </c>
      <c r="J143" s="34">
        <v>243.47725203395311</v>
      </c>
      <c r="K143" s="34">
        <v>4.7767662253034215</v>
      </c>
    </row>
    <row r="144" spans="1:14" ht="14.25" customHeight="1" x14ac:dyDescent="0.55000000000000004">
      <c r="A144" s="12" t="s">
        <v>61</v>
      </c>
      <c r="B144" s="13">
        <v>-70.830299999999994</v>
      </c>
      <c r="C144" s="13">
        <v>40.400399999999998</v>
      </c>
      <c r="D144" s="12">
        <v>99</v>
      </c>
      <c r="E144" s="12">
        <v>12</v>
      </c>
      <c r="F144" s="13">
        <v>30.251999999999999</v>
      </c>
      <c r="G144" s="13">
        <v>30.016999999999999</v>
      </c>
      <c r="H144" s="13">
        <v>8.8404000000000007</v>
      </c>
      <c r="I144" s="13">
        <v>32.435600000000001</v>
      </c>
      <c r="J144" s="34">
        <v>498.18398096748615</v>
      </c>
      <c r="K144" s="34">
        <v>3.6137274921860616</v>
      </c>
    </row>
    <row r="145" spans="1:14" ht="14.25" customHeight="1" x14ac:dyDescent="0.55000000000000004">
      <c r="A145" s="12" t="s">
        <v>61</v>
      </c>
      <c r="B145" s="13">
        <v>-70.830299999999994</v>
      </c>
      <c r="C145" s="13">
        <v>40.400399999999998</v>
      </c>
      <c r="D145" s="12">
        <v>99</v>
      </c>
      <c r="E145" s="12">
        <v>8</v>
      </c>
      <c r="F145" s="13">
        <v>34.54</v>
      </c>
      <c r="G145" s="13">
        <v>34.271999999999998</v>
      </c>
      <c r="H145" s="13">
        <v>8.6875999999999998</v>
      </c>
      <c r="I145" s="13">
        <v>32.558300000000003</v>
      </c>
      <c r="J145" s="34">
        <v>1024.1334038241255</v>
      </c>
      <c r="K145" s="34">
        <v>44.776991225018278</v>
      </c>
    </row>
    <row r="146" spans="1:14" ht="14.25" customHeight="1" x14ac:dyDescent="0.55000000000000004">
      <c r="A146" s="12" t="s">
        <v>61</v>
      </c>
      <c r="B146" s="13">
        <v>-70.830299999999994</v>
      </c>
      <c r="C146" s="13">
        <v>40.400399999999998</v>
      </c>
      <c r="D146" s="12">
        <v>99</v>
      </c>
      <c r="E146" s="12">
        <v>6</v>
      </c>
      <c r="F146" s="13">
        <v>40.567999999999998</v>
      </c>
      <c r="G146" s="13">
        <v>40.252000000000002</v>
      </c>
      <c r="H146" s="13">
        <v>8.2812000000000001</v>
      </c>
      <c r="I146" s="13">
        <v>32.624499999999998</v>
      </c>
      <c r="J146" s="34">
        <v>730.90639410227038</v>
      </c>
      <c r="K146" s="34">
        <v>0.76843630580971323</v>
      </c>
    </row>
    <row r="147" spans="1:14" ht="14.25" customHeight="1" x14ac:dyDescent="0.55000000000000004">
      <c r="A147" s="12" t="s">
        <v>61</v>
      </c>
      <c r="B147" s="13">
        <v>-70.830299999999994</v>
      </c>
      <c r="C147" s="13">
        <v>40.400399999999998</v>
      </c>
      <c r="D147" s="12">
        <v>99</v>
      </c>
      <c r="E147" s="12">
        <v>3</v>
      </c>
      <c r="F147" s="13">
        <v>60.585000000000001</v>
      </c>
      <c r="G147" s="13">
        <v>60.11</v>
      </c>
      <c r="H147" s="13">
        <v>7.3365999999999998</v>
      </c>
      <c r="I147" s="13">
        <v>32.792700000000004</v>
      </c>
      <c r="J147" s="34">
        <v>370.87467324580729</v>
      </c>
      <c r="K147" s="34">
        <v>14.184918834270622</v>
      </c>
    </row>
    <row r="148" spans="1:14" ht="14.25" customHeight="1" x14ac:dyDescent="0.55000000000000004">
      <c r="A148" s="16" t="s">
        <v>61</v>
      </c>
      <c r="B148" s="16">
        <v>-70.830299999999994</v>
      </c>
      <c r="C148" s="16">
        <v>40.400399999999998</v>
      </c>
      <c r="D148" s="16">
        <v>99</v>
      </c>
      <c r="E148" s="16">
        <v>1</v>
      </c>
      <c r="F148" s="13">
        <v>79.460999999999999</v>
      </c>
      <c r="G148" s="13">
        <v>78.834000000000003</v>
      </c>
      <c r="H148" s="13">
        <v>7.5163000000000002</v>
      </c>
      <c r="I148" s="13">
        <v>32.983899999999998</v>
      </c>
      <c r="J148" s="35">
        <v>14.543718976708668</v>
      </c>
      <c r="K148" s="35">
        <v>6.2305646417001058E-2</v>
      </c>
      <c r="L148" s="16"/>
      <c r="M148" s="16"/>
      <c r="N148" s="16"/>
    </row>
    <row r="149" spans="1:14" ht="14.25" customHeight="1" x14ac:dyDescent="0.55000000000000004">
      <c r="F149" s="13"/>
      <c r="G149" s="13"/>
      <c r="H149" s="13"/>
      <c r="I149" s="13"/>
    </row>
    <row r="150" spans="1:14" ht="14.25" customHeight="1" x14ac:dyDescent="0.55000000000000004">
      <c r="F150" s="13"/>
      <c r="G150" s="13"/>
      <c r="H150" s="13"/>
      <c r="I150" s="13"/>
    </row>
    <row r="151" spans="1:14" ht="14.25" customHeight="1" x14ac:dyDescent="0.55000000000000004">
      <c r="F151" s="13"/>
      <c r="G151" s="13"/>
      <c r="H151" s="13"/>
      <c r="I151" s="13"/>
    </row>
    <row r="152" spans="1:14" ht="14.25" customHeight="1" x14ac:dyDescent="0.55000000000000004">
      <c r="F152" s="13"/>
      <c r="G152" s="13"/>
      <c r="H152" s="13"/>
      <c r="I152" s="13"/>
    </row>
    <row r="153" spans="1:14" ht="14.25" customHeight="1" x14ac:dyDescent="0.55000000000000004">
      <c r="F153" s="13"/>
      <c r="G153" s="13"/>
      <c r="H153" s="13"/>
      <c r="I153" s="13"/>
    </row>
    <row r="154" spans="1:14" ht="14.25" customHeight="1" x14ac:dyDescent="0.55000000000000004">
      <c r="F154" s="16"/>
      <c r="G154" s="16"/>
      <c r="H154" s="16"/>
      <c r="I154" s="16"/>
    </row>
    <row r="155" spans="1:14" ht="14.25" customHeight="1" x14ac:dyDescent="0.45"/>
    <row r="156" spans="1:14" ht="14.25" customHeight="1" x14ac:dyDescent="0.45"/>
    <row r="157" spans="1:14" ht="14.25" customHeight="1" x14ac:dyDescent="0.45"/>
    <row r="158" spans="1:14" ht="14.25" customHeight="1" x14ac:dyDescent="0.45"/>
    <row r="159" spans="1:14" ht="14.25" customHeight="1" x14ac:dyDescent="0.45"/>
    <row r="160" spans="1:14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001"/>
  <sheetViews>
    <sheetView workbookViewId="0">
      <selection activeCell="F10" sqref="F10"/>
    </sheetView>
  </sheetViews>
  <sheetFormatPr defaultColWidth="12.6171875" defaultRowHeight="15" customHeight="1" x14ac:dyDescent="0.45"/>
  <cols>
    <col min="1" max="1" width="7.6171875" customWidth="1"/>
    <col min="2" max="2" width="8.234375" customWidth="1"/>
    <col min="3" max="9" width="7.6171875" customWidth="1"/>
    <col min="10" max="10" width="11.85546875" customWidth="1"/>
    <col min="11" max="16" width="7.6171875" customWidth="1"/>
  </cols>
  <sheetData>
    <row r="1" spans="1:16" ht="25.15" customHeight="1" x14ac:dyDescent="0.55000000000000004">
      <c r="A1" s="14" t="s">
        <v>27</v>
      </c>
      <c r="B1" s="22" t="s">
        <v>51</v>
      </c>
      <c r="C1" s="22" t="s">
        <v>30</v>
      </c>
      <c r="D1" s="23" t="s">
        <v>52</v>
      </c>
      <c r="E1" s="22" t="s">
        <v>53</v>
      </c>
      <c r="F1" s="23" t="s">
        <v>54</v>
      </c>
      <c r="G1" s="23" t="s">
        <v>55</v>
      </c>
      <c r="H1" s="23" t="s">
        <v>56</v>
      </c>
      <c r="I1" s="23" t="s">
        <v>57</v>
      </c>
      <c r="J1" s="41" t="s">
        <v>95</v>
      </c>
      <c r="K1" s="41" t="s">
        <v>74</v>
      </c>
    </row>
    <row r="2" spans="1:16" ht="14.25" customHeight="1" x14ac:dyDescent="0.55000000000000004">
      <c r="A2" s="24"/>
      <c r="B2" s="25"/>
      <c r="C2" s="25"/>
      <c r="D2" s="26"/>
      <c r="E2" s="25"/>
      <c r="F2" s="26" t="s">
        <v>58</v>
      </c>
      <c r="G2" s="26" t="s">
        <v>37</v>
      </c>
      <c r="H2" s="26" t="s">
        <v>59</v>
      </c>
      <c r="I2" s="26"/>
      <c r="J2" s="43" t="s">
        <v>100</v>
      </c>
      <c r="K2" s="43" t="s">
        <v>100</v>
      </c>
    </row>
    <row r="3" spans="1:16" ht="14.25" customHeight="1" x14ac:dyDescent="0.55000000000000004">
      <c r="A3" s="12" t="s">
        <v>71</v>
      </c>
      <c r="B3" s="12">
        <v>-70.829400000000007</v>
      </c>
      <c r="C3" s="12">
        <v>39.749099999999999</v>
      </c>
      <c r="D3" s="12">
        <v>125</v>
      </c>
      <c r="E3" s="12">
        <v>23</v>
      </c>
      <c r="F3" s="12">
        <v>1.9850000000000001</v>
      </c>
      <c r="G3" s="12">
        <v>1.9690000000000001</v>
      </c>
      <c r="H3" s="12">
        <v>25.507100000000001</v>
      </c>
      <c r="I3" s="12">
        <v>35.296700000000001</v>
      </c>
      <c r="J3" s="34">
        <v>9.6964179104477601</v>
      </c>
      <c r="K3" s="34">
        <v>5.2769162775116424E-2</v>
      </c>
      <c r="P3" s="19"/>
    </row>
    <row r="4" spans="1:16" ht="14.25" customHeight="1" x14ac:dyDescent="0.55000000000000004">
      <c r="A4" s="12" t="s">
        <v>71</v>
      </c>
      <c r="B4" s="12">
        <v>-70.829400000000007</v>
      </c>
      <c r="C4" s="12">
        <v>39.749099999999999</v>
      </c>
      <c r="D4" s="12">
        <v>125</v>
      </c>
      <c r="E4" s="12">
        <v>21</v>
      </c>
      <c r="F4" s="12">
        <v>10.242000000000001</v>
      </c>
      <c r="G4" s="12">
        <v>10.163</v>
      </c>
      <c r="H4" s="12">
        <v>25.562200000000001</v>
      </c>
      <c r="I4" s="12">
        <v>35.401499999999999</v>
      </c>
      <c r="J4" s="34">
        <v>3.875522388059701</v>
      </c>
      <c r="K4" s="34">
        <v>3.1661497665069226E-2</v>
      </c>
    </row>
    <row r="5" spans="1:16" ht="14.25" customHeight="1" x14ac:dyDescent="0.55000000000000004">
      <c r="A5" s="12" t="s">
        <v>71</v>
      </c>
      <c r="B5" s="12">
        <v>-70.829400000000007</v>
      </c>
      <c r="C5" s="12">
        <v>39.749099999999999</v>
      </c>
      <c r="D5" s="12">
        <v>125</v>
      </c>
      <c r="E5" s="12">
        <v>20</v>
      </c>
      <c r="F5" s="12">
        <v>19.919</v>
      </c>
      <c r="G5" s="12">
        <v>19.765999999999998</v>
      </c>
      <c r="H5" s="12">
        <v>25.7546</v>
      </c>
      <c r="I5" s="12">
        <v>35.669400000000003</v>
      </c>
      <c r="J5" s="34">
        <v>6.4725373134328352</v>
      </c>
      <c r="K5" s="34">
        <v>1.1503677484975214</v>
      </c>
    </row>
    <row r="6" spans="1:16" ht="14.25" customHeight="1" x14ac:dyDescent="0.55000000000000004">
      <c r="A6" s="12" t="s">
        <v>71</v>
      </c>
      <c r="B6" s="12">
        <v>-70.829400000000007</v>
      </c>
      <c r="C6" s="12">
        <v>39.749099999999999</v>
      </c>
      <c r="D6" s="12">
        <v>125</v>
      </c>
      <c r="E6" s="12">
        <v>19</v>
      </c>
      <c r="F6" s="12">
        <v>30.216000000000001</v>
      </c>
      <c r="G6" s="12">
        <v>29.983000000000001</v>
      </c>
      <c r="H6" s="12">
        <v>22.7864</v>
      </c>
      <c r="I6" s="12">
        <v>35.729399999999998</v>
      </c>
      <c r="J6" s="34">
        <v>4.6367164179104474</v>
      </c>
      <c r="K6" s="34">
        <v>0</v>
      </c>
    </row>
    <row r="7" spans="1:16" ht="14.25" customHeight="1" x14ac:dyDescent="0.55000000000000004">
      <c r="A7" s="12" t="s">
        <v>71</v>
      </c>
      <c r="B7" s="12">
        <v>-70.829400000000007</v>
      </c>
      <c r="C7" s="12">
        <v>39.749099999999999</v>
      </c>
      <c r="D7" s="12">
        <v>125</v>
      </c>
      <c r="E7" s="12">
        <v>18</v>
      </c>
      <c r="F7" s="12">
        <v>40.177</v>
      </c>
      <c r="G7" s="12">
        <v>39.866</v>
      </c>
      <c r="H7" s="12">
        <v>19.4236</v>
      </c>
      <c r="I7" s="12">
        <v>35.758499999999998</v>
      </c>
      <c r="J7" s="34">
        <v>7.2486567164179103</v>
      </c>
      <c r="K7" s="34">
        <v>3.1661497665069226E-2</v>
      </c>
    </row>
    <row r="8" spans="1:16" ht="14.25" customHeight="1" x14ac:dyDescent="0.55000000000000004">
      <c r="A8" s="12" t="s">
        <v>71</v>
      </c>
      <c r="B8" s="12">
        <v>-70.829400000000007</v>
      </c>
      <c r="C8" s="12">
        <v>39.749099999999999</v>
      </c>
      <c r="D8" s="12">
        <v>125</v>
      </c>
      <c r="E8" s="12">
        <v>12</v>
      </c>
      <c r="F8" s="12">
        <v>53.831000000000003</v>
      </c>
      <c r="G8" s="12">
        <v>53.411999999999999</v>
      </c>
      <c r="H8" s="12">
        <v>17.553999999999998</v>
      </c>
      <c r="I8" s="12">
        <v>35.818399999999997</v>
      </c>
      <c r="J8" s="34">
        <v>30.920298507462686</v>
      </c>
      <c r="K8" s="34">
        <v>0.87596810206691755</v>
      </c>
    </row>
    <row r="9" spans="1:16" ht="14.25" customHeight="1" x14ac:dyDescent="0.55000000000000004">
      <c r="A9" s="12" t="s">
        <v>71</v>
      </c>
      <c r="B9" s="12">
        <v>-70.829400000000007</v>
      </c>
      <c r="C9" s="12">
        <v>39.749099999999999</v>
      </c>
      <c r="D9" s="12">
        <v>125</v>
      </c>
      <c r="E9" s="12">
        <v>7</v>
      </c>
      <c r="F9" s="12">
        <v>60.548999999999999</v>
      </c>
      <c r="G9" s="12">
        <v>60.078000000000003</v>
      </c>
      <c r="H9" s="12">
        <v>16.437899999999999</v>
      </c>
      <c r="I9" s="12">
        <v>35.828800000000001</v>
      </c>
      <c r="J9" s="34">
        <v>11.78597014925373</v>
      </c>
      <c r="K9" s="34">
        <v>3.1555959339518984</v>
      </c>
    </row>
    <row r="10" spans="1:16" ht="14.25" customHeight="1" x14ac:dyDescent="0.55000000000000004">
      <c r="A10" s="12" t="s">
        <v>71</v>
      </c>
      <c r="B10" s="12">
        <v>-70.829400000000007</v>
      </c>
      <c r="C10" s="12">
        <v>39.749099999999999</v>
      </c>
      <c r="D10" s="12">
        <v>125</v>
      </c>
      <c r="E10" s="12">
        <v>6</v>
      </c>
      <c r="F10" s="12">
        <v>80.929000000000002</v>
      </c>
      <c r="G10" s="12">
        <v>80.295000000000002</v>
      </c>
      <c r="H10" s="12">
        <v>15.453099999999999</v>
      </c>
      <c r="I10" s="12">
        <v>35.93</v>
      </c>
      <c r="J10" s="34">
        <v>4.6217910447761188</v>
      </c>
      <c r="K10" s="34">
        <v>0.74932211140663441</v>
      </c>
    </row>
    <row r="11" spans="1:16" ht="14.25" customHeight="1" x14ac:dyDescent="0.55000000000000004">
      <c r="A11" s="12" t="s">
        <v>71</v>
      </c>
      <c r="B11" s="12">
        <v>-70.829400000000007</v>
      </c>
      <c r="C11" s="12">
        <v>39.749099999999999</v>
      </c>
      <c r="D11" s="12">
        <v>125</v>
      </c>
      <c r="E11" s="12">
        <v>5</v>
      </c>
      <c r="F11" s="12">
        <v>100.878</v>
      </c>
      <c r="G11" s="12">
        <v>100.083</v>
      </c>
      <c r="H11" s="12">
        <v>14.901</v>
      </c>
      <c r="I11" s="12">
        <v>35.958300000000001</v>
      </c>
      <c r="J11" s="34">
        <v>4.1441791044776117</v>
      </c>
      <c r="K11" s="34">
        <v>0.39049180453585497</v>
      </c>
    </row>
    <row r="12" spans="1:16" ht="14.25" customHeight="1" x14ac:dyDescent="0.55000000000000004">
      <c r="A12" s="12" t="s">
        <v>71</v>
      </c>
      <c r="B12" s="12">
        <v>-70.829400000000007</v>
      </c>
      <c r="C12" s="12">
        <v>39.749099999999999</v>
      </c>
      <c r="D12" s="12">
        <v>125</v>
      </c>
      <c r="E12" s="12">
        <v>3</v>
      </c>
      <c r="F12" s="12">
        <v>202.15899999999999</v>
      </c>
      <c r="G12" s="12">
        <v>200.517</v>
      </c>
      <c r="H12" s="12">
        <v>10.908799999999999</v>
      </c>
      <c r="I12" s="12">
        <v>35.398600000000002</v>
      </c>
      <c r="J12" s="34">
        <v>1.6068656716417906</v>
      </c>
      <c r="K12" s="34">
        <v>0.1160921581052541</v>
      </c>
    </row>
    <row r="13" spans="1:16" ht="14.25" customHeight="1" x14ac:dyDescent="0.55000000000000004">
      <c r="A13" s="12" t="s">
        <v>71</v>
      </c>
      <c r="B13" s="12">
        <v>-70.829400000000007</v>
      </c>
      <c r="C13" s="12">
        <v>39.749099999999999</v>
      </c>
      <c r="D13" s="12">
        <v>125</v>
      </c>
      <c r="E13" s="12">
        <v>1</v>
      </c>
      <c r="F13" s="12">
        <v>302.524</v>
      </c>
      <c r="G13" s="12">
        <v>299.99299999999999</v>
      </c>
      <c r="H13" s="12">
        <v>8.9429999999999996</v>
      </c>
      <c r="I13" s="12">
        <v>35.202199999999998</v>
      </c>
      <c r="J13" s="34">
        <v>1.502388059701492</v>
      </c>
      <c r="K13" s="34">
        <v>0.21107665110046236</v>
      </c>
    </row>
    <row r="14" spans="1:16" ht="14.25" customHeight="1" x14ac:dyDescent="0.55000000000000004">
      <c r="A14" s="12" t="s">
        <v>70</v>
      </c>
      <c r="B14" s="12">
        <v>-70.829300000000003</v>
      </c>
      <c r="C14" s="12">
        <v>39.814599999999999</v>
      </c>
      <c r="D14" s="12">
        <v>126</v>
      </c>
      <c r="E14" s="12">
        <v>23</v>
      </c>
      <c r="F14" s="12">
        <v>1.7010000000000001</v>
      </c>
      <c r="G14" s="12">
        <v>1.6879999999999999</v>
      </c>
      <c r="H14" s="12">
        <v>24.340199999999999</v>
      </c>
      <c r="I14" s="12">
        <v>33.573700000000002</v>
      </c>
      <c r="J14" s="34">
        <v>5.7710447761194024</v>
      </c>
      <c r="K14" s="34">
        <v>0.50658396264110894</v>
      </c>
    </row>
    <row r="15" spans="1:16" ht="14.25" customHeight="1" x14ac:dyDescent="0.55000000000000004">
      <c r="A15" s="12" t="s">
        <v>70</v>
      </c>
      <c r="B15" s="12">
        <v>-70.829300000000003</v>
      </c>
      <c r="C15" s="12">
        <v>39.814599999999999</v>
      </c>
      <c r="D15" s="12">
        <v>126</v>
      </c>
      <c r="E15" s="12">
        <v>21</v>
      </c>
      <c r="F15" s="12">
        <v>9.9779999999999998</v>
      </c>
      <c r="G15" s="12">
        <v>9.9009999999999998</v>
      </c>
      <c r="H15" s="12">
        <v>24.6572</v>
      </c>
      <c r="I15" s="12">
        <v>34.117699999999999</v>
      </c>
      <c r="J15" s="34">
        <v>5.0098507462686559</v>
      </c>
      <c r="K15" s="34">
        <v>7.3876827885161742E-2</v>
      </c>
    </row>
    <row r="16" spans="1:16" ht="14.25" customHeight="1" x14ac:dyDescent="0.55000000000000004">
      <c r="A16" s="12" t="s">
        <v>70</v>
      </c>
      <c r="B16" s="12">
        <v>-70.829300000000003</v>
      </c>
      <c r="C16" s="12">
        <v>39.814599999999999</v>
      </c>
      <c r="D16" s="12">
        <v>126</v>
      </c>
      <c r="E16" s="12">
        <v>20</v>
      </c>
      <c r="F16" s="12">
        <v>20.001999999999999</v>
      </c>
      <c r="G16" s="12">
        <v>19.847999999999999</v>
      </c>
      <c r="H16" s="12">
        <v>25.374500000000001</v>
      </c>
      <c r="I16" s="12">
        <v>35.319200000000002</v>
      </c>
      <c r="J16" s="34">
        <v>5.3232835820895517</v>
      </c>
      <c r="K16" s="34">
        <v>0.63322995330138576</v>
      </c>
    </row>
    <row r="17" spans="1:11" ht="14.25" customHeight="1" x14ac:dyDescent="0.55000000000000004">
      <c r="A17" s="12" t="s">
        <v>70</v>
      </c>
      <c r="B17" s="12">
        <v>-70.829300000000003</v>
      </c>
      <c r="C17" s="12">
        <v>39.814599999999999</v>
      </c>
      <c r="D17" s="12">
        <v>126</v>
      </c>
      <c r="E17" s="12">
        <v>19</v>
      </c>
      <c r="F17" s="12">
        <v>29.936</v>
      </c>
      <c r="G17" s="12">
        <v>29.704999999999998</v>
      </c>
      <c r="H17" s="13">
        <v>22.746400000000001</v>
      </c>
      <c r="I17" s="13">
        <v>35.982399999999998</v>
      </c>
      <c r="J17" s="34">
        <v>3.2635820895522381</v>
      </c>
      <c r="K17" s="34">
        <v>0.14775365577032348</v>
      </c>
    </row>
    <row r="18" spans="1:11" ht="14.25" customHeight="1" x14ac:dyDescent="0.55000000000000004">
      <c r="A18" s="12" t="s">
        <v>70</v>
      </c>
      <c r="B18" s="12">
        <v>-70.829300000000003</v>
      </c>
      <c r="C18" s="12">
        <v>39.814599999999999</v>
      </c>
      <c r="D18" s="12">
        <v>126</v>
      </c>
      <c r="E18" s="12">
        <v>18</v>
      </c>
      <c r="F18" s="12">
        <v>40.402999999999999</v>
      </c>
      <c r="G18" s="12">
        <v>40.090000000000003</v>
      </c>
      <c r="H18" s="12">
        <v>19.6004</v>
      </c>
      <c r="I18" s="12">
        <v>35.82</v>
      </c>
      <c r="J18" s="34">
        <v>8.7262686567164174</v>
      </c>
      <c r="K18" s="34">
        <v>0.33772264176073885</v>
      </c>
    </row>
    <row r="19" spans="1:11" ht="14.25" customHeight="1" x14ac:dyDescent="0.55000000000000004">
      <c r="A19" s="12" t="s">
        <v>70</v>
      </c>
      <c r="B19" s="12">
        <v>-70.829300000000003</v>
      </c>
      <c r="C19" s="12">
        <v>39.814599999999999</v>
      </c>
      <c r="D19" s="12">
        <v>126</v>
      </c>
      <c r="E19" s="12">
        <v>14</v>
      </c>
      <c r="F19" s="12">
        <v>50.356999999999999</v>
      </c>
      <c r="G19" s="12">
        <v>49.965000000000003</v>
      </c>
      <c r="H19" s="12">
        <v>17.696200000000001</v>
      </c>
      <c r="I19" s="12">
        <v>35.8324</v>
      </c>
      <c r="J19" s="34">
        <v>32.487462686567163</v>
      </c>
      <c r="K19" s="34">
        <v>0.52769162775115419</v>
      </c>
    </row>
    <row r="20" spans="1:11" ht="14.25" customHeight="1" x14ac:dyDescent="0.55000000000000004">
      <c r="A20" s="12" t="s">
        <v>70</v>
      </c>
      <c r="B20" s="12">
        <v>-70.829300000000003</v>
      </c>
      <c r="C20" s="12">
        <v>39.814599999999999</v>
      </c>
      <c r="D20" s="12">
        <v>126</v>
      </c>
      <c r="E20" s="12">
        <v>12</v>
      </c>
      <c r="F20" s="12">
        <v>60.701000000000001</v>
      </c>
      <c r="G20" s="12">
        <v>60.228999999999999</v>
      </c>
      <c r="H20" s="12">
        <v>16.5259</v>
      </c>
      <c r="I20" s="12">
        <v>35.874000000000002</v>
      </c>
      <c r="J20" s="34">
        <v>10.681492537313432</v>
      </c>
      <c r="K20" s="34">
        <v>5.2769162775116424E-2</v>
      </c>
    </row>
    <row r="21" spans="1:11" ht="14.25" customHeight="1" x14ac:dyDescent="0.55000000000000004">
      <c r="A21" s="12" t="s">
        <v>70</v>
      </c>
      <c r="B21" s="12">
        <v>-70.829300000000003</v>
      </c>
      <c r="C21" s="12">
        <v>39.814599999999999</v>
      </c>
      <c r="D21" s="12">
        <v>126</v>
      </c>
      <c r="E21" s="12">
        <v>9</v>
      </c>
      <c r="F21" s="12">
        <v>72.552999999999997</v>
      </c>
      <c r="G21" s="12">
        <v>71.986000000000004</v>
      </c>
      <c r="H21" s="12">
        <v>16.407</v>
      </c>
      <c r="I21" s="12">
        <v>35.915199999999999</v>
      </c>
      <c r="J21" s="34">
        <v>8.2934328358208944</v>
      </c>
      <c r="K21" s="34">
        <v>0.13719982321530019</v>
      </c>
    </row>
    <row r="22" spans="1:11" ht="14.25" customHeight="1" x14ac:dyDescent="0.55000000000000004">
      <c r="A22" s="12" t="s">
        <v>70</v>
      </c>
      <c r="B22" s="12">
        <v>-70.829300000000003</v>
      </c>
      <c r="C22" s="12">
        <v>39.814599999999999</v>
      </c>
      <c r="D22" s="12">
        <v>126</v>
      </c>
      <c r="E22" s="12">
        <v>6</v>
      </c>
      <c r="F22" s="12">
        <v>80.387</v>
      </c>
      <c r="G22" s="12">
        <v>79.757000000000005</v>
      </c>
      <c r="H22" s="12">
        <v>16.128699999999998</v>
      </c>
      <c r="I22" s="12">
        <v>35.959899999999998</v>
      </c>
      <c r="J22" s="34">
        <v>5.0397014925373131</v>
      </c>
      <c r="K22" s="34">
        <v>0.22163048365548521</v>
      </c>
    </row>
    <row r="23" spans="1:11" ht="14.25" customHeight="1" x14ac:dyDescent="0.55000000000000004">
      <c r="A23" s="12" t="s">
        <v>70</v>
      </c>
      <c r="B23" s="12">
        <v>-70.829300000000003</v>
      </c>
      <c r="C23" s="12">
        <v>39.814599999999999</v>
      </c>
      <c r="D23" s="12">
        <v>126</v>
      </c>
      <c r="E23" s="12">
        <v>4</v>
      </c>
      <c r="F23" s="12">
        <v>100.577</v>
      </c>
      <c r="G23" s="12">
        <v>99.784000000000006</v>
      </c>
      <c r="H23" s="12">
        <v>15.2837</v>
      </c>
      <c r="I23" s="12">
        <v>36.036900000000003</v>
      </c>
      <c r="J23" s="34">
        <v>3.1441791044776117</v>
      </c>
      <c r="K23" s="34">
        <v>4.2215330220092197E-2</v>
      </c>
    </row>
    <row r="24" spans="1:11" ht="14.25" customHeight="1" x14ac:dyDescent="0.55000000000000004">
      <c r="A24" s="12" t="s">
        <v>70</v>
      </c>
      <c r="B24" s="12">
        <v>-70.829300000000003</v>
      </c>
      <c r="C24" s="12">
        <v>39.814599999999999</v>
      </c>
      <c r="D24" s="12">
        <v>126</v>
      </c>
      <c r="E24" s="12">
        <v>2</v>
      </c>
      <c r="F24" s="16">
        <v>201.404</v>
      </c>
      <c r="G24" s="16">
        <v>199.767</v>
      </c>
      <c r="H24" s="16">
        <v>11.2727</v>
      </c>
      <c r="I24" s="16">
        <v>35.441499999999998</v>
      </c>
      <c r="J24" s="34">
        <v>1.8008955223880592</v>
      </c>
      <c r="K24" s="34">
        <v>0.2321843162105082</v>
      </c>
    </row>
    <row r="25" spans="1:11" ht="14.25" customHeight="1" x14ac:dyDescent="0.55000000000000004">
      <c r="A25" s="12" t="s">
        <v>70</v>
      </c>
      <c r="B25" s="12">
        <v>-70.829300000000003</v>
      </c>
      <c r="C25" s="12">
        <v>39.814599999999999</v>
      </c>
      <c r="D25" s="12">
        <v>126</v>
      </c>
      <c r="E25" s="12">
        <v>1</v>
      </c>
      <c r="F25" s="13">
        <v>302.61200000000002</v>
      </c>
      <c r="G25" s="13">
        <v>300.07900000000001</v>
      </c>
      <c r="H25" s="13">
        <v>9.0439000000000007</v>
      </c>
      <c r="I25" s="13">
        <v>35.219799999999999</v>
      </c>
      <c r="J25" s="34">
        <v>1.3680597014925369</v>
      </c>
      <c r="K25" s="34">
        <v>0.39049180453585464</v>
      </c>
    </row>
    <row r="26" spans="1:11" ht="14.25" customHeight="1" x14ac:dyDescent="0.55000000000000004">
      <c r="A26" s="12" t="s">
        <v>69</v>
      </c>
      <c r="B26" s="12">
        <v>-70.829300000000003</v>
      </c>
      <c r="C26" s="12">
        <v>39.878900000000002</v>
      </c>
      <c r="D26" s="12">
        <v>127</v>
      </c>
      <c r="E26" s="12">
        <v>23</v>
      </c>
      <c r="F26" s="13">
        <v>1.8979999999999999</v>
      </c>
      <c r="G26" s="13">
        <v>1.8839999999999999</v>
      </c>
      <c r="H26" s="13">
        <v>23.103300000000001</v>
      </c>
      <c r="I26" s="13">
        <v>32.563200000000002</v>
      </c>
      <c r="J26" s="34">
        <v>6.5919402985074615</v>
      </c>
      <c r="K26" s="34">
        <v>0.2638458138755771</v>
      </c>
    </row>
    <row r="27" spans="1:11" ht="14.25" customHeight="1" x14ac:dyDescent="0.55000000000000004">
      <c r="A27" s="12" t="s">
        <v>69</v>
      </c>
      <c r="B27" s="12">
        <v>-70.829300000000003</v>
      </c>
      <c r="C27" s="12">
        <v>39.878900000000002</v>
      </c>
      <c r="D27" s="12">
        <v>127</v>
      </c>
      <c r="E27" s="12">
        <v>20</v>
      </c>
      <c r="F27" s="13">
        <v>9.9610000000000003</v>
      </c>
      <c r="G27" s="13">
        <v>9.8849999999999998</v>
      </c>
      <c r="H27" s="13">
        <v>25.3018</v>
      </c>
      <c r="I27" s="13">
        <v>35.309100000000001</v>
      </c>
      <c r="J27" s="34">
        <v>8.651641791044776</v>
      </c>
      <c r="K27" s="34">
        <v>0.13719982321530019</v>
      </c>
    </row>
    <row r="28" spans="1:11" ht="14.25" customHeight="1" x14ac:dyDescent="0.55000000000000004">
      <c r="A28" s="12" t="s">
        <v>69</v>
      </c>
      <c r="B28" s="12">
        <v>-70.829300000000003</v>
      </c>
      <c r="C28" s="12">
        <v>39.878900000000002</v>
      </c>
      <c r="D28" s="12">
        <v>127</v>
      </c>
      <c r="E28" s="12">
        <v>18</v>
      </c>
      <c r="F28" s="13">
        <v>20.027999999999999</v>
      </c>
      <c r="G28" s="13">
        <v>19.873999999999999</v>
      </c>
      <c r="H28" s="13">
        <v>25.0624</v>
      </c>
      <c r="I28" s="13">
        <v>35.630800000000001</v>
      </c>
      <c r="J28" s="34">
        <v>5.2038805970149244</v>
      </c>
      <c r="K28" s="34">
        <v>2.1107665110045942E-2</v>
      </c>
    </row>
    <row r="29" spans="1:11" ht="14.25" customHeight="1" x14ac:dyDescent="0.55000000000000004">
      <c r="A29" s="12" t="s">
        <v>69</v>
      </c>
      <c r="B29" s="12">
        <v>-70.829300000000003</v>
      </c>
      <c r="C29" s="12">
        <v>39.878900000000002</v>
      </c>
      <c r="D29" s="12">
        <v>127</v>
      </c>
      <c r="E29" s="12">
        <v>17</v>
      </c>
      <c r="F29" s="12">
        <v>30.481999999999999</v>
      </c>
      <c r="G29" s="12">
        <v>30.247</v>
      </c>
      <c r="H29" s="12">
        <v>19.312899999999999</v>
      </c>
      <c r="I29" s="12">
        <v>35.689799999999998</v>
      </c>
      <c r="J29" s="34">
        <v>7.397910447761193</v>
      </c>
      <c r="K29" s="34">
        <v>0.3060611440956702</v>
      </c>
    </row>
    <row r="30" spans="1:11" ht="14.25" customHeight="1" x14ac:dyDescent="0.55000000000000004">
      <c r="A30" s="12" t="s">
        <v>69</v>
      </c>
      <c r="B30" s="12">
        <v>-70.829300000000003</v>
      </c>
      <c r="C30" s="12">
        <v>39.878900000000002</v>
      </c>
      <c r="D30" s="12">
        <v>127</v>
      </c>
      <c r="E30" s="12">
        <v>14</v>
      </c>
      <c r="F30" s="12">
        <v>44.607999999999997</v>
      </c>
      <c r="G30" s="12">
        <v>44.262</v>
      </c>
      <c r="H30" s="12">
        <v>17.825399999999998</v>
      </c>
      <c r="I30" s="12">
        <v>35.809100000000001</v>
      </c>
      <c r="J30" s="34">
        <v>50.278507462686562</v>
      </c>
      <c r="K30" s="34">
        <v>0.23218431621051228</v>
      </c>
    </row>
    <row r="31" spans="1:11" ht="14.25" customHeight="1" x14ac:dyDescent="0.55000000000000004">
      <c r="A31" s="12" t="s">
        <v>69</v>
      </c>
      <c r="B31" s="12">
        <v>-70.829300000000003</v>
      </c>
      <c r="C31" s="12">
        <v>39.878900000000002</v>
      </c>
      <c r="D31" s="12">
        <v>127</v>
      </c>
      <c r="E31" s="12">
        <v>12</v>
      </c>
      <c r="F31" s="12">
        <v>60.292999999999999</v>
      </c>
      <c r="G31" s="12">
        <v>59.823</v>
      </c>
      <c r="H31" s="12">
        <v>16.553000000000001</v>
      </c>
      <c r="I31" s="12">
        <v>35.779699999999998</v>
      </c>
      <c r="J31" s="34">
        <v>9.1143283582089545</v>
      </c>
      <c r="K31" s="34">
        <v>0</v>
      </c>
    </row>
    <row r="32" spans="1:11" ht="14.25" customHeight="1" x14ac:dyDescent="0.55000000000000004">
      <c r="A32" s="12" t="s">
        <v>69</v>
      </c>
      <c r="B32" s="12">
        <v>-70.829300000000003</v>
      </c>
      <c r="C32" s="12">
        <v>39.878900000000002</v>
      </c>
      <c r="D32" s="12">
        <v>127</v>
      </c>
      <c r="E32" s="12">
        <v>8</v>
      </c>
      <c r="F32" s="12">
        <v>80.721000000000004</v>
      </c>
      <c r="G32" s="12">
        <v>80.087000000000003</v>
      </c>
      <c r="H32" s="12">
        <v>16.277999999999999</v>
      </c>
      <c r="I32" s="12">
        <v>36.144799999999996</v>
      </c>
      <c r="J32" s="34">
        <v>7.6217910447761188</v>
      </c>
      <c r="K32" s="34">
        <v>0.82319893929180121</v>
      </c>
    </row>
    <row r="33" spans="1:11" ht="14.25" customHeight="1" x14ac:dyDescent="0.55000000000000004">
      <c r="A33" s="12" t="s">
        <v>69</v>
      </c>
      <c r="B33" s="12">
        <v>-70.829300000000003</v>
      </c>
      <c r="C33" s="12">
        <v>39.878900000000002</v>
      </c>
      <c r="D33" s="12">
        <v>127</v>
      </c>
      <c r="E33" s="12">
        <v>6</v>
      </c>
      <c r="F33" s="16">
        <v>100.485</v>
      </c>
      <c r="G33" s="16">
        <v>99.691999999999993</v>
      </c>
      <c r="H33" s="16">
        <v>14.009399999999999</v>
      </c>
      <c r="I33" s="16">
        <v>35.694200000000002</v>
      </c>
      <c r="J33" s="34">
        <v>5.308358208955223</v>
      </c>
      <c r="K33" s="34">
        <v>0.87596810206692377</v>
      </c>
    </row>
    <row r="34" spans="1:11" ht="14.25" customHeight="1" x14ac:dyDescent="0.55000000000000004">
      <c r="A34" s="12" t="s">
        <v>69</v>
      </c>
      <c r="B34" s="12">
        <v>-70.829300000000003</v>
      </c>
      <c r="C34" s="12">
        <v>39.878900000000002</v>
      </c>
      <c r="D34" s="12">
        <v>127</v>
      </c>
      <c r="E34" s="12">
        <v>3</v>
      </c>
      <c r="F34" s="13">
        <v>201.584</v>
      </c>
      <c r="G34" s="13">
        <v>199.94399999999999</v>
      </c>
      <c r="H34" s="13">
        <v>11.5547</v>
      </c>
      <c r="I34" s="13">
        <v>35.486899999999999</v>
      </c>
      <c r="J34" s="34">
        <v>2.9053731343283578</v>
      </c>
      <c r="K34" s="34">
        <v>0</v>
      </c>
    </row>
    <row r="35" spans="1:11" ht="14.25" customHeight="1" x14ac:dyDescent="0.55000000000000004">
      <c r="A35" s="12" t="s">
        <v>69</v>
      </c>
      <c r="B35" s="12">
        <v>-70.829300000000003</v>
      </c>
      <c r="C35" s="12">
        <v>39.878900000000002</v>
      </c>
      <c r="D35" s="12">
        <v>127</v>
      </c>
      <c r="E35" s="12">
        <v>1</v>
      </c>
      <c r="F35" s="13">
        <v>302.55</v>
      </c>
      <c r="G35" s="13">
        <v>300.01600000000002</v>
      </c>
      <c r="H35" s="13">
        <v>9.1433999999999997</v>
      </c>
      <c r="I35" s="13">
        <v>35.216500000000003</v>
      </c>
      <c r="J35" s="34">
        <v>2.502388059701492</v>
      </c>
      <c r="K35" s="34">
        <v>7.3876827885161742E-2</v>
      </c>
    </row>
    <row r="36" spans="1:11" ht="14.25" customHeight="1" x14ac:dyDescent="0.55000000000000004">
      <c r="A36" s="12" t="s">
        <v>68</v>
      </c>
      <c r="B36" s="12">
        <v>-70.8309</v>
      </c>
      <c r="C36" s="12">
        <v>39.945399999999999</v>
      </c>
      <c r="D36" s="12">
        <v>128</v>
      </c>
      <c r="E36" s="12">
        <v>24</v>
      </c>
      <c r="F36" s="13">
        <v>1.9470000000000001</v>
      </c>
      <c r="G36" s="13">
        <v>1.9319999999999999</v>
      </c>
      <c r="H36" s="13">
        <v>22.568300000000001</v>
      </c>
      <c r="I36" s="13">
        <v>32.379199999999997</v>
      </c>
      <c r="J36" s="34">
        <v>8.4576119402985057</v>
      </c>
      <c r="K36" s="34">
        <v>4.221533022009314E-2</v>
      </c>
    </row>
    <row r="37" spans="1:11" ht="14.25" customHeight="1" x14ac:dyDescent="0.55000000000000004">
      <c r="A37" s="12" t="s">
        <v>68</v>
      </c>
      <c r="B37" s="12">
        <v>-70.8309</v>
      </c>
      <c r="C37" s="12">
        <v>39.945399999999999</v>
      </c>
      <c r="D37" s="12">
        <v>128</v>
      </c>
      <c r="E37" s="12">
        <v>20</v>
      </c>
      <c r="F37" s="13">
        <v>9.9429999999999996</v>
      </c>
      <c r="G37" s="13">
        <v>9.8670000000000009</v>
      </c>
      <c r="H37" s="13">
        <v>19.955300000000001</v>
      </c>
      <c r="I37" s="13">
        <v>32.487699999999997</v>
      </c>
      <c r="J37" s="34">
        <v>6.6068656716417902</v>
      </c>
      <c r="K37" s="34">
        <v>0.25329198132055447</v>
      </c>
    </row>
    <row r="38" spans="1:11" ht="14.25" customHeight="1" x14ac:dyDescent="0.55000000000000004">
      <c r="A38" s="12" t="s">
        <v>68</v>
      </c>
      <c r="B38" s="12">
        <v>-70.8309</v>
      </c>
      <c r="C38" s="12">
        <v>39.945399999999999</v>
      </c>
      <c r="D38" s="12">
        <v>128</v>
      </c>
      <c r="E38" s="12">
        <v>17</v>
      </c>
      <c r="F38" s="13">
        <v>21.404</v>
      </c>
      <c r="G38" s="13">
        <v>21.239000000000001</v>
      </c>
      <c r="H38" s="13">
        <v>14.8429</v>
      </c>
      <c r="I38" s="13">
        <v>33.505899999999997</v>
      </c>
      <c r="J38" s="34">
        <v>6.397910447761193</v>
      </c>
      <c r="K38" s="34">
        <v>0.40104563709087732</v>
      </c>
    </row>
    <row r="39" spans="1:11" ht="14.25" customHeight="1" x14ac:dyDescent="0.55000000000000004">
      <c r="A39" s="12" t="s">
        <v>68</v>
      </c>
      <c r="B39" s="12">
        <v>-70.8309</v>
      </c>
      <c r="C39" s="12">
        <v>39.945399999999999</v>
      </c>
      <c r="D39" s="12">
        <v>128</v>
      </c>
      <c r="E39" s="12">
        <v>14</v>
      </c>
      <c r="F39" s="13">
        <v>33.345999999999997</v>
      </c>
      <c r="G39" s="13">
        <v>33.088000000000001</v>
      </c>
      <c r="H39" s="13">
        <v>13.170299999999999</v>
      </c>
      <c r="I39" s="13">
        <v>33.755400000000002</v>
      </c>
      <c r="J39" s="34">
        <v>44.95014925373134</v>
      </c>
      <c r="K39" s="34">
        <v>0.32716880920571934</v>
      </c>
    </row>
    <row r="40" spans="1:11" ht="14.25" customHeight="1" x14ac:dyDescent="0.55000000000000004">
      <c r="A40" s="12" t="s">
        <v>68</v>
      </c>
      <c r="B40" s="12">
        <v>-70.8309</v>
      </c>
      <c r="C40" s="12">
        <v>39.945399999999999</v>
      </c>
      <c r="D40" s="12">
        <v>128</v>
      </c>
      <c r="E40" s="12">
        <v>12</v>
      </c>
      <c r="F40" s="13">
        <v>40.159999999999997</v>
      </c>
      <c r="G40" s="13">
        <v>39.848999999999997</v>
      </c>
      <c r="H40" s="13">
        <v>10.337400000000001</v>
      </c>
      <c r="I40" s="13">
        <v>33.870199999999997</v>
      </c>
      <c r="J40" s="34">
        <v>6.4426865671641789</v>
      </c>
      <c r="K40" s="34">
        <v>0.11609215810525363</v>
      </c>
    </row>
    <row r="41" spans="1:11" ht="14.25" customHeight="1" x14ac:dyDescent="0.55000000000000004">
      <c r="A41" s="12" t="s">
        <v>68</v>
      </c>
      <c r="B41" s="12">
        <v>-70.8309</v>
      </c>
      <c r="C41" s="12">
        <v>39.945399999999999</v>
      </c>
      <c r="D41" s="12">
        <v>128</v>
      </c>
      <c r="E41" s="12">
        <v>10</v>
      </c>
      <c r="F41" s="13">
        <v>60.140999999999998</v>
      </c>
      <c r="G41" s="13">
        <v>59.671999999999997</v>
      </c>
      <c r="H41" s="13">
        <v>11.9924</v>
      </c>
      <c r="I41" s="13">
        <v>34.638100000000001</v>
      </c>
      <c r="J41" s="34">
        <v>3.6814925373134324</v>
      </c>
      <c r="K41" s="34">
        <v>0.21107665110046192</v>
      </c>
    </row>
    <row r="42" spans="1:11" ht="14.25" customHeight="1" x14ac:dyDescent="0.55000000000000004">
      <c r="A42" s="12" t="s">
        <v>68</v>
      </c>
      <c r="B42" s="12">
        <v>-70.8309</v>
      </c>
      <c r="C42" s="12">
        <v>39.945399999999999</v>
      </c>
      <c r="D42" s="12">
        <v>128</v>
      </c>
      <c r="E42" s="12">
        <v>8</v>
      </c>
      <c r="F42" s="16">
        <v>80.528000000000006</v>
      </c>
      <c r="G42" s="16">
        <v>79.896000000000001</v>
      </c>
      <c r="H42" s="16">
        <v>14.287699999999999</v>
      </c>
      <c r="I42" s="16">
        <v>35.564500000000002</v>
      </c>
      <c r="J42" s="34">
        <v>4.7113432835820888</v>
      </c>
      <c r="K42" s="34">
        <v>0.34827647431576214</v>
      </c>
    </row>
    <row r="43" spans="1:11" ht="14.25" customHeight="1" x14ac:dyDescent="0.55000000000000004">
      <c r="A43" s="12" t="s">
        <v>68</v>
      </c>
      <c r="B43" s="12">
        <v>-70.8309</v>
      </c>
      <c r="C43" s="12">
        <v>39.945399999999999</v>
      </c>
      <c r="D43" s="12">
        <v>128</v>
      </c>
      <c r="E43" s="12">
        <v>6</v>
      </c>
      <c r="F43" s="13">
        <v>100.661</v>
      </c>
      <c r="G43" s="13">
        <v>99.866</v>
      </c>
      <c r="H43" s="13">
        <v>14.3249</v>
      </c>
      <c r="I43" s="13">
        <v>35.749699999999997</v>
      </c>
      <c r="J43" s="34">
        <v>6.0994029850746259</v>
      </c>
      <c r="K43" s="34">
        <v>0.25329198132055447</v>
      </c>
    </row>
    <row r="44" spans="1:11" ht="14.25" customHeight="1" x14ac:dyDescent="0.55000000000000004">
      <c r="A44" s="12" t="s">
        <v>68</v>
      </c>
      <c r="B44" s="12">
        <v>-70.8309</v>
      </c>
      <c r="C44" s="12">
        <v>39.945399999999999</v>
      </c>
      <c r="D44" s="12">
        <v>128</v>
      </c>
      <c r="E44" s="12">
        <v>3</v>
      </c>
      <c r="F44" s="13">
        <v>201.654</v>
      </c>
      <c r="G44" s="13">
        <v>200.01300000000001</v>
      </c>
      <c r="H44" s="13">
        <v>11.8719</v>
      </c>
      <c r="I44" s="13">
        <v>35.526800000000001</v>
      </c>
      <c r="J44" s="34">
        <v>2.5173134328358202</v>
      </c>
      <c r="K44" s="34">
        <v>0.10553832555023096</v>
      </c>
    </row>
    <row r="45" spans="1:11" ht="14.25" customHeight="1" x14ac:dyDescent="0.55000000000000004">
      <c r="A45" s="12" t="s">
        <v>68</v>
      </c>
      <c r="B45" s="12">
        <v>-70.8309</v>
      </c>
      <c r="C45" s="12">
        <v>39.945399999999999</v>
      </c>
      <c r="D45" s="12">
        <v>128</v>
      </c>
      <c r="E45" s="12">
        <v>1</v>
      </c>
      <c r="F45" s="13">
        <v>302.72000000000003</v>
      </c>
      <c r="G45" s="13">
        <v>300.18200000000002</v>
      </c>
      <c r="H45" s="13">
        <v>9.2047000000000008</v>
      </c>
      <c r="I45" s="13">
        <v>35.227200000000003</v>
      </c>
      <c r="J45" s="34">
        <v>5.2188059701492531</v>
      </c>
      <c r="K45" s="34">
        <v>0.62267612074636247</v>
      </c>
    </row>
    <row r="46" spans="1:11" ht="14.25" customHeight="1" x14ac:dyDescent="0.55000000000000004">
      <c r="A46" s="12" t="s">
        <v>67</v>
      </c>
      <c r="B46" s="12">
        <v>-70.831000000000003</v>
      </c>
      <c r="C46" s="12">
        <v>40.010800000000003</v>
      </c>
      <c r="D46" s="12">
        <v>129</v>
      </c>
      <c r="E46" s="12">
        <v>24</v>
      </c>
      <c r="F46" s="13">
        <v>2.278</v>
      </c>
      <c r="G46" s="13">
        <v>2.2610000000000001</v>
      </c>
      <c r="H46" s="13">
        <v>23.085899999999999</v>
      </c>
      <c r="I46" s="13">
        <v>31.947099999999999</v>
      </c>
      <c r="J46" s="34">
        <v>8.0397014925373131</v>
      </c>
      <c r="K46" s="34">
        <v>2.110766511004657E-2</v>
      </c>
    </row>
    <row r="47" spans="1:11" ht="14.25" customHeight="1" x14ac:dyDescent="0.55000000000000004">
      <c r="A47" s="12" t="s">
        <v>67</v>
      </c>
      <c r="B47" s="12">
        <v>-70.831000000000003</v>
      </c>
      <c r="C47" s="12">
        <v>40.010800000000003</v>
      </c>
      <c r="D47" s="12">
        <v>129</v>
      </c>
      <c r="E47" s="12">
        <v>20</v>
      </c>
      <c r="F47" s="13">
        <v>9.8079999999999998</v>
      </c>
      <c r="G47" s="13">
        <v>9.7330000000000005</v>
      </c>
      <c r="H47" s="13">
        <v>19.177600000000002</v>
      </c>
      <c r="I47" s="13">
        <v>33.142400000000002</v>
      </c>
      <c r="J47" s="34">
        <v>5.4277611940298502</v>
      </c>
      <c r="K47" s="34">
        <v>0.28495347898562368</v>
      </c>
    </row>
    <row r="48" spans="1:11" ht="14.25" customHeight="1" x14ac:dyDescent="0.55000000000000004">
      <c r="A48" s="12" t="s">
        <v>67</v>
      </c>
      <c r="B48" s="12">
        <v>-70.831000000000003</v>
      </c>
      <c r="C48" s="12">
        <v>40.010800000000003</v>
      </c>
      <c r="D48" s="12">
        <v>129</v>
      </c>
      <c r="E48" s="12">
        <v>16</v>
      </c>
      <c r="F48" s="13">
        <v>23.106000000000002</v>
      </c>
      <c r="G48" s="13">
        <v>22.927</v>
      </c>
      <c r="H48" s="13">
        <v>14.479200000000001</v>
      </c>
      <c r="I48" s="13">
        <v>33.886499999999998</v>
      </c>
      <c r="J48" s="34">
        <v>7.9352238805970146</v>
      </c>
      <c r="K48" s="34">
        <v>5.2769162775115792E-2</v>
      </c>
    </row>
    <row r="49" spans="1:11" ht="14.25" customHeight="1" x14ac:dyDescent="0.55000000000000004">
      <c r="A49" s="12" t="s">
        <v>67</v>
      </c>
      <c r="B49" s="12">
        <v>-70.831000000000003</v>
      </c>
      <c r="C49" s="12">
        <v>40.010800000000003</v>
      </c>
      <c r="D49" s="12">
        <v>129</v>
      </c>
      <c r="E49" s="12">
        <v>14</v>
      </c>
      <c r="F49" s="13">
        <v>30.128</v>
      </c>
      <c r="G49" s="13">
        <v>29.895</v>
      </c>
      <c r="H49" s="13">
        <v>15.0847</v>
      </c>
      <c r="I49" s="13">
        <v>34.433300000000003</v>
      </c>
      <c r="J49" s="34">
        <v>21.129253731343283</v>
      </c>
      <c r="K49" s="34">
        <v>0.47492246497603779</v>
      </c>
    </row>
    <row r="50" spans="1:11" ht="14.25" customHeight="1" x14ac:dyDescent="0.55000000000000004">
      <c r="A50" s="12" t="s">
        <v>67</v>
      </c>
      <c r="B50" s="12">
        <v>-70.831000000000003</v>
      </c>
      <c r="C50" s="12">
        <v>40.010800000000003</v>
      </c>
      <c r="D50" s="12">
        <v>129</v>
      </c>
      <c r="E50" s="12">
        <v>12</v>
      </c>
      <c r="F50" s="16">
        <v>40.497999999999998</v>
      </c>
      <c r="G50" s="16">
        <v>40.183999999999997</v>
      </c>
      <c r="H50" s="16">
        <v>11.140499999999999</v>
      </c>
      <c r="I50" s="16">
        <v>34.051499999999997</v>
      </c>
      <c r="J50" s="34">
        <v>16.472537313432834</v>
      </c>
      <c r="K50" s="34">
        <v>0.51713779519613212</v>
      </c>
    </row>
    <row r="51" spans="1:11" ht="14.25" customHeight="1" x14ac:dyDescent="0.55000000000000004">
      <c r="A51" s="12" t="s">
        <v>67</v>
      </c>
      <c r="B51" s="12">
        <v>-70.831000000000003</v>
      </c>
      <c r="C51" s="12">
        <v>40.010800000000003</v>
      </c>
      <c r="D51" s="12">
        <v>129</v>
      </c>
      <c r="E51" s="12">
        <v>10</v>
      </c>
      <c r="F51" s="13">
        <v>60.701999999999998</v>
      </c>
      <c r="G51" s="13">
        <v>60.228000000000002</v>
      </c>
      <c r="H51" s="13">
        <v>10.2713</v>
      </c>
      <c r="I51" s="13">
        <v>34.070099999999996</v>
      </c>
      <c r="J51" s="34">
        <v>6.696417910447761</v>
      </c>
      <c r="K51" s="34">
        <v>0.67544528352147826</v>
      </c>
    </row>
    <row r="52" spans="1:11" ht="14.25" customHeight="1" x14ac:dyDescent="0.55000000000000004">
      <c r="A52" s="12" t="s">
        <v>67</v>
      </c>
      <c r="B52" s="12">
        <v>-70.831000000000003</v>
      </c>
      <c r="C52" s="12">
        <v>40.010800000000003</v>
      </c>
      <c r="D52" s="12">
        <v>129</v>
      </c>
      <c r="E52" s="12">
        <v>8</v>
      </c>
      <c r="F52" s="13">
        <v>80.77</v>
      </c>
      <c r="G52" s="13">
        <v>80.135000000000005</v>
      </c>
      <c r="H52" s="13">
        <v>12.6335</v>
      </c>
      <c r="I52" s="13">
        <v>34.956800000000001</v>
      </c>
      <c r="J52" s="34">
        <v>5.0098507462686559</v>
      </c>
      <c r="K52" s="34">
        <v>0.34827647431576275</v>
      </c>
    </row>
    <row r="53" spans="1:11" ht="14.25" customHeight="1" x14ac:dyDescent="0.55000000000000004">
      <c r="A53" s="12" t="s">
        <v>67</v>
      </c>
      <c r="B53" s="12">
        <v>-70.831000000000003</v>
      </c>
      <c r="C53" s="12">
        <v>40.010800000000003</v>
      </c>
      <c r="D53" s="12">
        <v>129</v>
      </c>
      <c r="E53" s="12">
        <v>6</v>
      </c>
      <c r="F53" s="13">
        <v>100.931</v>
      </c>
      <c r="G53" s="13">
        <v>100.133</v>
      </c>
      <c r="H53" s="13">
        <v>13.3832</v>
      </c>
      <c r="I53" s="13">
        <v>35.363399999999999</v>
      </c>
      <c r="J53" s="34">
        <v>4.0098507462686559</v>
      </c>
      <c r="K53" s="34">
        <v>2.1107665110045942E-2</v>
      </c>
    </row>
    <row r="54" spans="1:11" ht="14.25" customHeight="1" x14ac:dyDescent="0.55000000000000004">
      <c r="A54" s="12" t="s">
        <v>67</v>
      </c>
      <c r="B54" s="12">
        <v>-70.831000000000003</v>
      </c>
      <c r="C54" s="12">
        <v>40.010800000000003</v>
      </c>
      <c r="D54" s="12">
        <v>129</v>
      </c>
      <c r="E54" s="12">
        <v>3</v>
      </c>
      <c r="F54" s="13">
        <v>201.982</v>
      </c>
      <c r="G54" s="13">
        <v>200.33600000000001</v>
      </c>
      <c r="H54" s="13">
        <v>11.8263</v>
      </c>
      <c r="I54" s="13">
        <v>35.516599999999997</v>
      </c>
      <c r="J54" s="34">
        <v>1.9799999999999995</v>
      </c>
      <c r="K54" s="34">
        <v>0.29550731154064663</v>
      </c>
    </row>
    <row r="55" spans="1:11" ht="14.25" customHeight="1" x14ac:dyDescent="0.55000000000000004">
      <c r="A55" s="12" t="s">
        <v>67</v>
      </c>
      <c r="B55" s="12">
        <v>-70.831000000000003</v>
      </c>
      <c r="C55" s="12">
        <v>40.010800000000003</v>
      </c>
      <c r="D55" s="12">
        <v>129</v>
      </c>
      <c r="E55" s="12">
        <v>1</v>
      </c>
      <c r="F55" s="13">
        <v>260.22800000000001</v>
      </c>
      <c r="G55" s="13">
        <v>258.07100000000003</v>
      </c>
      <c r="H55" s="13">
        <v>11.153499999999999</v>
      </c>
      <c r="I55" s="13">
        <v>35.431600000000003</v>
      </c>
      <c r="J55" s="34">
        <v>3.4128358208955216</v>
      </c>
      <c r="K55" s="34">
        <v>1.0342755903922629</v>
      </c>
    </row>
    <row r="56" spans="1:11" ht="14.25" customHeight="1" x14ac:dyDescent="0.55000000000000004">
      <c r="A56" s="12" t="s">
        <v>66</v>
      </c>
      <c r="B56" s="12">
        <v>-70.831400000000002</v>
      </c>
      <c r="C56" s="12">
        <v>40.077300000000001</v>
      </c>
      <c r="D56" s="12">
        <v>130</v>
      </c>
      <c r="E56" s="12">
        <v>18</v>
      </c>
      <c r="F56" s="13">
        <v>1.778</v>
      </c>
      <c r="G56" s="13">
        <v>1.7649999999999999</v>
      </c>
      <c r="H56" s="13">
        <v>23.1877</v>
      </c>
      <c r="I56" s="13">
        <v>31.895700000000001</v>
      </c>
      <c r="J56" s="34">
        <v>7.7710447761194024</v>
      </c>
      <c r="K56" s="34">
        <v>0.2955073115406463</v>
      </c>
    </row>
    <row r="57" spans="1:11" ht="14.25" customHeight="1" x14ac:dyDescent="0.55000000000000004">
      <c r="A57" s="12" t="s">
        <v>66</v>
      </c>
      <c r="B57" s="12">
        <v>-70.831400000000002</v>
      </c>
      <c r="C57" s="12">
        <v>40.077300000000001</v>
      </c>
      <c r="D57" s="12">
        <v>130</v>
      </c>
      <c r="E57" s="12">
        <v>16</v>
      </c>
      <c r="F57" s="13">
        <v>10.132</v>
      </c>
      <c r="G57" s="13">
        <v>10.054</v>
      </c>
      <c r="H57" s="13">
        <v>19.739599999999999</v>
      </c>
      <c r="I57" s="13">
        <v>33.348300000000002</v>
      </c>
      <c r="J57" s="34">
        <v>9.1591044776119404</v>
      </c>
      <c r="K57" s="34">
        <v>0.11609215810525363</v>
      </c>
    </row>
    <row r="58" spans="1:11" ht="14.25" customHeight="1" x14ac:dyDescent="0.55000000000000004">
      <c r="A58" s="12" t="s">
        <v>66</v>
      </c>
      <c r="B58" s="12">
        <v>-70.831400000000002</v>
      </c>
      <c r="C58" s="12">
        <v>40.077300000000001</v>
      </c>
      <c r="D58" s="12">
        <v>130</v>
      </c>
      <c r="E58" s="12">
        <v>14</v>
      </c>
      <c r="F58" s="13">
        <v>20.295000000000002</v>
      </c>
      <c r="G58" s="13">
        <v>20.138000000000002</v>
      </c>
      <c r="H58" s="13">
        <v>18.2013</v>
      </c>
      <c r="I58" s="13">
        <v>34.515900000000002</v>
      </c>
      <c r="J58" s="34">
        <v>27.009850746268654</v>
      </c>
      <c r="K58" s="34">
        <v>0.72821444629659404</v>
      </c>
    </row>
    <row r="59" spans="1:11" ht="14.25" customHeight="1" x14ac:dyDescent="0.55000000000000004">
      <c r="A59" s="12" t="s">
        <v>66</v>
      </c>
      <c r="B59" s="12">
        <v>-70.831400000000002</v>
      </c>
      <c r="C59" s="12">
        <v>40.077300000000001</v>
      </c>
      <c r="D59" s="12">
        <v>130</v>
      </c>
      <c r="E59" s="12">
        <v>12</v>
      </c>
      <c r="F59" s="13">
        <v>29.728000000000002</v>
      </c>
      <c r="G59" s="13">
        <v>29.498000000000001</v>
      </c>
      <c r="H59" s="13">
        <v>8.5048999999999992</v>
      </c>
      <c r="I59" s="13">
        <v>32.8551</v>
      </c>
      <c r="J59" s="34">
        <v>7.741194029850746</v>
      </c>
      <c r="K59" s="34">
        <v>0.92873726484203278</v>
      </c>
    </row>
    <row r="60" spans="1:11" ht="14.25" customHeight="1" x14ac:dyDescent="0.55000000000000004">
      <c r="A60" s="12" t="s">
        <v>66</v>
      </c>
      <c r="B60" s="12">
        <v>-70.831400000000002</v>
      </c>
      <c r="C60" s="12">
        <v>40.077300000000001</v>
      </c>
      <c r="D60" s="12">
        <v>130</v>
      </c>
      <c r="E60" s="12">
        <v>10</v>
      </c>
      <c r="F60" s="16">
        <v>40.335000000000001</v>
      </c>
      <c r="G60" s="16">
        <v>40.021999999999998</v>
      </c>
      <c r="H60" s="16">
        <v>8.0934000000000008</v>
      </c>
      <c r="I60" s="16">
        <v>33.091099999999997</v>
      </c>
      <c r="J60" s="34">
        <v>5.0098507462686559</v>
      </c>
      <c r="K60" s="34">
        <v>0.34827647431576275</v>
      </c>
    </row>
    <row r="61" spans="1:11" ht="14.25" customHeight="1" x14ac:dyDescent="0.55000000000000004">
      <c r="A61" s="12" t="s">
        <v>66</v>
      </c>
      <c r="B61" s="12">
        <v>-70.831400000000002</v>
      </c>
      <c r="C61" s="12">
        <v>40.077300000000001</v>
      </c>
      <c r="D61" s="12">
        <v>130</v>
      </c>
      <c r="E61" s="12">
        <v>6</v>
      </c>
      <c r="F61" s="13">
        <v>61.351999999999997</v>
      </c>
      <c r="G61" s="13">
        <v>60.872</v>
      </c>
      <c r="H61" s="13">
        <v>13.013400000000001</v>
      </c>
      <c r="I61" s="13">
        <v>34.662700000000001</v>
      </c>
      <c r="J61" s="34">
        <v>20.59194029850746</v>
      </c>
      <c r="K61" s="34">
        <v>0.2638458138755771</v>
      </c>
    </row>
    <row r="62" spans="1:11" ht="14.25" customHeight="1" x14ac:dyDescent="0.55000000000000004">
      <c r="A62" s="12" t="s">
        <v>66</v>
      </c>
      <c r="B62" s="12">
        <v>-70.831400000000002</v>
      </c>
      <c r="C62" s="12">
        <v>40.077300000000001</v>
      </c>
      <c r="D62" s="12">
        <v>130</v>
      </c>
      <c r="E62" s="12">
        <v>5</v>
      </c>
      <c r="F62" s="13">
        <v>80.578000000000003</v>
      </c>
      <c r="G62" s="13">
        <v>79.944000000000003</v>
      </c>
      <c r="H62" s="13">
        <v>12.6617</v>
      </c>
      <c r="I62" s="13">
        <v>35.003799999999998</v>
      </c>
      <c r="J62" s="34">
        <v>5.741194029850746</v>
      </c>
      <c r="K62" s="34">
        <v>1.1398139159424938</v>
      </c>
    </row>
    <row r="63" spans="1:11" ht="14.25" customHeight="1" x14ac:dyDescent="0.55000000000000004">
      <c r="A63" s="12" t="s">
        <v>66</v>
      </c>
      <c r="B63" s="12">
        <v>-70.831400000000002</v>
      </c>
      <c r="C63" s="12">
        <v>40.077300000000001</v>
      </c>
      <c r="D63" s="12">
        <v>130</v>
      </c>
      <c r="E63" s="12">
        <v>3</v>
      </c>
      <c r="F63" s="13">
        <v>100.982</v>
      </c>
      <c r="G63" s="13">
        <v>100.18300000000001</v>
      </c>
      <c r="H63" s="13">
        <v>13.479799999999999</v>
      </c>
      <c r="I63" s="13">
        <v>35.491999999999997</v>
      </c>
      <c r="J63" s="34">
        <v>4.353134328358208</v>
      </c>
      <c r="K63" s="34">
        <v>0.3904918045358543</v>
      </c>
    </row>
    <row r="64" spans="1:11" ht="14.25" customHeight="1" x14ac:dyDescent="0.55000000000000004">
      <c r="A64" s="12" t="s">
        <v>66</v>
      </c>
      <c r="B64" s="12">
        <v>-70.831400000000002</v>
      </c>
      <c r="C64" s="12">
        <v>40.077300000000001</v>
      </c>
      <c r="D64" s="12">
        <v>130</v>
      </c>
      <c r="E64" s="12">
        <v>1</v>
      </c>
      <c r="F64" s="13">
        <v>140.23099999999999</v>
      </c>
      <c r="G64" s="13">
        <v>139.108</v>
      </c>
      <c r="H64" s="13">
        <v>13.4489</v>
      </c>
      <c r="I64" s="13">
        <v>35.680700000000002</v>
      </c>
      <c r="J64" s="34">
        <v>5.2038805970149253</v>
      </c>
      <c r="K64" s="34">
        <v>1.5197518879233274</v>
      </c>
    </row>
    <row r="65" spans="1:11" ht="14.25" customHeight="1" x14ac:dyDescent="0.55000000000000004">
      <c r="A65" s="12" t="s">
        <v>65</v>
      </c>
      <c r="B65" s="12">
        <v>-70.829300000000003</v>
      </c>
      <c r="C65" s="12">
        <v>40.140300000000003</v>
      </c>
      <c r="D65" s="12">
        <v>131</v>
      </c>
      <c r="E65" s="12">
        <v>18</v>
      </c>
      <c r="F65" s="13">
        <v>2.1829999999999998</v>
      </c>
      <c r="G65" s="13">
        <v>2.1659999999999999</v>
      </c>
      <c r="H65" s="13">
        <v>23.073799999999999</v>
      </c>
      <c r="I65" s="13">
        <v>31.956299999999999</v>
      </c>
      <c r="J65" s="34">
        <v>10.203880597014924</v>
      </c>
      <c r="K65" s="34">
        <v>0.13719982321530019</v>
      </c>
    </row>
    <row r="66" spans="1:11" ht="14.25" customHeight="1" x14ac:dyDescent="0.55000000000000004">
      <c r="A66" s="12" t="s">
        <v>65</v>
      </c>
      <c r="B66" s="12">
        <v>-70.829300000000003</v>
      </c>
      <c r="C66" s="12">
        <v>40.140300000000003</v>
      </c>
      <c r="D66" s="12">
        <v>131</v>
      </c>
      <c r="E66" s="12">
        <v>16</v>
      </c>
      <c r="F66" s="13">
        <v>9.9090000000000007</v>
      </c>
      <c r="G66" s="13">
        <v>9.8330000000000002</v>
      </c>
      <c r="H66" s="13">
        <v>20.3522</v>
      </c>
      <c r="I66" s="13">
        <v>33.292299999999997</v>
      </c>
      <c r="J66" s="34">
        <v>7.487462686567163</v>
      </c>
      <c r="K66" s="34">
        <v>0.15830748832534614</v>
      </c>
    </row>
    <row r="67" spans="1:11" ht="14.25" customHeight="1" x14ac:dyDescent="0.55000000000000004">
      <c r="A67" s="12" t="s">
        <v>65</v>
      </c>
      <c r="B67" s="12">
        <v>-70.829300000000003</v>
      </c>
      <c r="C67" s="12">
        <v>40.140300000000003</v>
      </c>
      <c r="D67" s="12">
        <v>131</v>
      </c>
      <c r="E67" s="12">
        <v>14</v>
      </c>
      <c r="F67" s="13">
        <v>20.161999999999999</v>
      </c>
      <c r="G67" s="13">
        <v>20.006</v>
      </c>
      <c r="H67" s="13">
        <v>18.818999999999999</v>
      </c>
      <c r="I67" s="13">
        <v>34.477699999999999</v>
      </c>
      <c r="J67" s="34">
        <v>6.9501492537313423</v>
      </c>
      <c r="K67" s="34">
        <v>0.875968102066917</v>
      </c>
    </row>
    <row r="68" spans="1:11" ht="14.25" customHeight="1" x14ac:dyDescent="0.55000000000000004">
      <c r="A68" s="12" t="s">
        <v>65</v>
      </c>
      <c r="B68" s="12">
        <v>-70.829300000000003</v>
      </c>
      <c r="C68" s="12">
        <v>40.140300000000003</v>
      </c>
      <c r="D68" s="12">
        <v>131</v>
      </c>
      <c r="E68" s="12">
        <v>10</v>
      </c>
      <c r="F68" s="13">
        <v>30.318999999999999</v>
      </c>
      <c r="G68" s="13">
        <v>30.084</v>
      </c>
      <c r="H68" s="13">
        <v>12.896699999999999</v>
      </c>
      <c r="I68" s="13">
        <v>33.790199999999999</v>
      </c>
      <c r="J68" s="34">
        <v>17.248656716417909</v>
      </c>
      <c r="K68" s="34">
        <v>3.7255028919231408</v>
      </c>
    </row>
    <row r="69" spans="1:11" ht="14.25" customHeight="1" x14ac:dyDescent="0.55000000000000004">
      <c r="A69" s="12" t="s">
        <v>65</v>
      </c>
      <c r="B69" s="12">
        <v>-70.829300000000003</v>
      </c>
      <c r="C69" s="12">
        <v>40.140300000000003</v>
      </c>
      <c r="D69" s="12">
        <v>131</v>
      </c>
      <c r="E69" s="12">
        <v>8</v>
      </c>
      <c r="F69" s="13">
        <v>39.997999999999998</v>
      </c>
      <c r="G69" s="13">
        <v>39.688000000000002</v>
      </c>
      <c r="H69" s="13">
        <v>8.0715000000000003</v>
      </c>
      <c r="I69" s="13">
        <v>32.991999999999997</v>
      </c>
      <c r="J69" s="34">
        <v>4.4426865671641789</v>
      </c>
      <c r="K69" s="34">
        <v>0.60156845563631656</v>
      </c>
    </row>
    <row r="70" spans="1:11" ht="14.25" customHeight="1" x14ac:dyDescent="0.55000000000000004">
      <c r="A70" s="12" t="s">
        <v>65</v>
      </c>
      <c r="B70" s="12">
        <v>-70.829300000000003</v>
      </c>
      <c r="C70" s="12">
        <v>40.140300000000003</v>
      </c>
      <c r="D70" s="12">
        <v>131</v>
      </c>
      <c r="E70" s="12">
        <v>6</v>
      </c>
      <c r="F70" s="13">
        <v>60.564999999999998</v>
      </c>
      <c r="G70" s="13">
        <v>60.091000000000001</v>
      </c>
      <c r="H70" s="13">
        <v>9.7251999999999992</v>
      </c>
      <c r="I70" s="13">
        <v>33.680999999999997</v>
      </c>
      <c r="J70" s="34">
        <v>11.547164179104477</v>
      </c>
      <c r="K70" s="34">
        <v>4.6120248265450901</v>
      </c>
    </row>
    <row r="71" spans="1:11" ht="14.25" customHeight="1" x14ac:dyDescent="0.55000000000000004">
      <c r="A71" s="12" t="s">
        <v>65</v>
      </c>
      <c r="B71" s="12">
        <v>-70.829300000000003</v>
      </c>
      <c r="C71" s="12">
        <v>40.140300000000003</v>
      </c>
      <c r="D71" s="12">
        <v>131</v>
      </c>
      <c r="E71" s="12">
        <v>4</v>
      </c>
      <c r="F71" s="13">
        <v>80.733999999999995</v>
      </c>
      <c r="G71" s="13">
        <v>80.099000000000004</v>
      </c>
      <c r="H71" s="13">
        <v>11.5167</v>
      </c>
      <c r="I71" s="13">
        <v>34.631</v>
      </c>
      <c r="J71" s="34">
        <v>3.5770149253731338</v>
      </c>
      <c r="K71" s="34">
        <v>0.26384581387557743</v>
      </c>
    </row>
    <row r="72" spans="1:11" ht="14.25" customHeight="1" x14ac:dyDescent="0.55000000000000004">
      <c r="A72" s="12" t="s">
        <v>65</v>
      </c>
      <c r="B72" s="12">
        <v>-70.829300000000003</v>
      </c>
      <c r="C72" s="12">
        <v>40.140300000000003</v>
      </c>
      <c r="D72" s="12">
        <v>131</v>
      </c>
      <c r="E72" s="12">
        <v>3</v>
      </c>
      <c r="F72" s="12">
        <v>100.589</v>
      </c>
      <c r="G72" s="12">
        <v>99.792000000000002</v>
      </c>
      <c r="H72" s="12">
        <v>13.1182</v>
      </c>
      <c r="I72" s="12">
        <v>35.333500000000001</v>
      </c>
      <c r="J72" s="34">
        <v>2.875522388059701</v>
      </c>
      <c r="K72" s="34">
        <v>0.10553832555023096</v>
      </c>
    </row>
    <row r="73" spans="1:11" ht="14.25" customHeight="1" x14ac:dyDescent="0.55000000000000004">
      <c r="A73" s="12" t="s">
        <v>65</v>
      </c>
      <c r="B73" s="12">
        <v>-70.829300000000003</v>
      </c>
      <c r="C73" s="12">
        <v>40.140300000000003</v>
      </c>
      <c r="D73" s="12">
        <v>131</v>
      </c>
      <c r="E73" s="12">
        <v>1</v>
      </c>
      <c r="F73" s="13">
        <v>128.298</v>
      </c>
      <c r="G73" s="13">
        <v>127.274</v>
      </c>
      <c r="H73" s="13">
        <v>13.6792</v>
      </c>
      <c r="I73" s="13">
        <v>35.722200000000001</v>
      </c>
      <c r="J73" s="34">
        <v>2.6367164179104474</v>
      </c>
      <c r="K73" s="34">
        <v>0.12664599066027724</v>
      </c>
    </row>
    <row r="74" spans="1:11" ht="14.25" customHeight="1" x14ac:dyDescent="0.55000000000000004">
      <c r="A74" s="12" t="s">
        <v>63</v>
      </c>
      <c r="B74" s="12">
        <v>-70.828699999999998</v>
      </c>
      <c r="C74" s="12">
        <v>40.269500000000001</v>
      </c>
      <c r="D74" s="12">
        <v>133</v>
      </c>
      <c r="E74" s="12">
        <v>16</v>
      </c>
      <c r="F74" s="13">
        <v>1.9159999999999999</v>
      </c>
      <c r="G74" s="13">
        <v>1.901</v>
      </c>
      <c r="H74" s="13">
        <v>22.889700000000001</v>
      </c>
      <c r="I74" s="13">
        <v>31.788</v>
      </c>
      <c r="J74" s="34">
        <v>10.577014925373135</v>
      </c>
      <c r="K74" s="34">
        <v>1.6463978785835969</v>
      </c>
    </row>
    <row r="75" spans="1:11" ht="14.25" customHeight="1" x14ac:dyDescent="0.55000000000000004">
      <c r="A75" s="12" t="s">
        <v>63</v>
      </c>
      <c r="B75" s="12">
        <v>-70.828699999999998</v>
      </c>
      <c r="C75" s="12">
        <v>40.269500000000001</v>
      </c>
      <c r="D75" s="12">
        <v>133</v>
      </c>
      <c r="E75" s="12">
        <v>14</v>
      </c>
      <c r="F75" s="13">
        <v>9.9960000000000004</v>
      </c>
      <c r="G75" s="13">
        <v>9.9190000000000005</v>
      </c>
      <c r="H75" s="13">
        <v>14.165699999999999</v>
      </c>
      <c r="I75" s="13">
        <v>32.722099999999998</v>
      </c>
      <c r="J75" s="34">
        <v>4.7561194029850746</v>
      </c>
      <c r="K75" s="34">
        <v>4.2215330220092509E-2</v>
      </c>
    </row>
    <row r="76" spans="1:11" ht="14.25" customHeight="1" x14ac:dyDescent="0.55000000000000004">
      <c r="A76" s="12" t="s">
        <v>63</v>
      </c>
      <c r="B76" s="12">
        <v>-70.828699999999998</v>
      </c>
      <c r="C76" s="12">
        <v>40.269500000000001</v>
      </c>
      <c r="D76" s="12">
        <v>133</v>
      </c>
      <c r="E76" s="12">
        <v>12</v>
      </c>
      <c r="F76" s="13">
        <v>20.033999999999999</v>
      </c>
      <c r="G76" s="13">
        <v>19.879000000000001</v>
      </c>
      <c r="H76" s="13">
        <v>10.9871</v>
      </c>
      <c r="I76" s="13">
        <v>32.787599999999998</v>
      </c>
      <c r="J76" s="34">
        <v>4.7262686567164174</v>
      </c>
      <c r="K76" s="34">
        <v>0.21107665110046192</v>
      </c>
    </row>
    <row r="77" spans="1:11" ht="14.25" customHeight="1" x14ac:dyDescent="0.55000000000000004">
      <c r="A77" s="12" t="s">
        <v>63</v>
      </c>
      <c r="B77" s="12">
        <v>-70.828699999999998</v>
      </c>
      <c r="C77" s="12">
        <v>40.269500000000001</v>
      </c>
      <c r="D77" s="12">
        <v>133</v>
      </c>
      <c r="E77" s="12">
        <v>10</v>
      </c>
      <c r="F77" s="13">
        <v>29.396999999999998</v>
      </c>
      <c r="G77" s="13">
        <v>29.167999999999999</v>
      </c>
      <c r="H77" s="13">
        <v>9.3550000000000004</v>
      </c>
      <c r="I77" s="13">
        <v>32.760599999999997</v>
      </c>
      <c r="J77" s="34">
        <v>11.577014925373135</v>
      </c>
      <c r="K77" s="34">
        <v>0.39049180453585525</v>
      </c>
    </row>
    <row r="78" spans="1:11" ht="14.25" customHeight="1" x14ac:dyDescent="0.55000000000000004">
      <c r="A78" s="12" t="s">
        <v>63</v>
      </c>
      <c r="B78" s="12">
        <v>-70.828699999999998</v>
      </c>
      <c r="C78" s="12">
        <v>40.269500000000001</v>
      </c>
      <c r="D78" s="12">
        <v>133</v>
      </c>
      <c r="E78" s="12">
        <v>8</v>
      </c>
      <c r="F78" s="13">
        <v>40.234999999999999</v>
      </c>
      <c r="G78" s="13">
        <v>39.921999999999997</v>
      </c>
      <c r="H78" s="13">
        <v>8.8797999999999995</v>
      </c>
      <c r="I78" s="13">
        <v>33.170299999999997</v>
      </c>
      <c r="J78" s="34" t="s">
        <v>98</v>
      </c>
      <c r="K78" s="36" t="s">
        <v>98</v>
      </c>
    </row>
    <row r="79" spans="1:11" ht="14.25" customHeight="1" x14ac:dyDescent="0.55000000000000004">
      <c r="A79" s="12" t="s">
        <v>63</v>
      </c>
      <c r="B79" s="12">
        <v>-70.828699999999998</v>
      </c>
      <c r="C79" s="12">
        <v>40.269500000000001</v>
      </c>
      <c r="D79" s="12">
        <v>133</v>
      </c>
      <c r="E79" s="12">
        <v>7</v>
      </c>
      <c r="F79" s="13">
        <v>60.68</v>
      </c>
      <c r="G79" s="13">
        <v>60.204999999999998</v>
      </c>
      <c r="H79" s="13">
        <v>8.7489000000000008</v>
      </c>
      <c r="I79" s="13">
        <v>33.280299999999997</v>
      </c>
      <c r="J79" s="34">
        <v>3.3979104477611934</v>
      </c>
      <c r="K79" s="34">
        <v>0.36938413942580839</v>
      </c>
    </row>
    <row r="80" spans="1:11" ht="14.25" customHeight="1" x14ac:dyDescent="0.55000000000000004">
      <c r="A80" s="12" t="s">
        <v>63</v>
      </c>
      <c r="B80" s="12">
        <v>-70.828699999999998</v>
      </c>
      <c r="C80" s="12">
        <v>40.269500000000001</v>
      </c>
      <c r="D80" s="12">
        <v>133</v>
      </c>
      <c r="E80" s="12">
        <v>5</v>
      </c>
      <c r="F80" s="13">
        <v>80.602000000000004</v>
      </c>
      <c r="G80" s="13">
        <v>79.966999999999999</v>
      </c>
      <c r="H80" s="13">
        <v>9.0160999999999998</v>
      </c>
      <c r="I80" s="13">
        <v>33.581699999999998</v>
      </c>
      <c r="J80" s="34">
        <v>4.5173134328358202</v>
      </c>
      <c r="K80" s="34">
        <v>0.6543376184114349</v>
      </c>
    </row>
    <row r="81" spans="1:11" ht="14.25" customHeight="1" x14ac:dyDescent="0.55000000000000004">
      <c r="A81" s="12" t="s">
        <v>63</v>
      </c>
      <c r="B81" s="12">
        <v>-70.828699999999998</v>
      </c>
      <c r="C81" s="12">
        <v>40.269500000000001</v>
      </c>
      <c r="D81" s="12">
        <v>133</v>
      </c>
      <c r="E81" s="12">
        <v>3</v>
      </c>
      <c r="F81" s="13">
        <v>100.771</v>
      </c>
      <c r="G81" s="13">
        <v>99.971999999999994</v>
      </c>
      <c r="H81" s="13">
        <v>12.2056</v>
      </c>
      <c r="I81" s="13">
        <v>35.069099999999999</v>
      </c>
      <c r="J81" s="34">
        <v>4.3829850746268653</v>
      </c>
      <c r="K81" s="34">
        <v>0.22163048365548521</v>
      </c>
    </row>
    <row r="82" spans="1:11" ht="14.25" customHeight="1" x14ac:dyDescent="0.55000000000000004">
      <c r="A82" s="12" t="s">
        <v>63</v>
      </c>
      <c r="B82" s="12">
        <v>-70.828699999999998</v>
      </c>
      <c r="C82" s="12">
        <v>40.269500000000001</v>
      </c>
      <c r="D82" s="12">
        <v>133</v>
      </c>
      <c r="E82" s="12">
        <v>1</v>
      </c>
      <c r="F82" s="13">
        <v>110.78700000000001</v>
      </c>
      <c r="G82" s="13">
        <v>109.90600000000001</v>
      </c>
      <c r="H82" s="13">
        <v>12.4519</v>
      </c>
      <c r="I82" s="13">
        <v>35.224800000000002</v>
      </c>
      <c r="J82" s="34">
        <v>4.830746268656716</v>
      </c>
      <c r="K82" s="34">
        <v>0.79153744162673256</v>
      </c>
    </row>
    <row r="83" spans="1:11" ht="14.25" customHeight="1" x14ac:dyDescent="0.55000000000000004">
      <c r="A83" s="12" t="s">
        <v>62</v>
      </c>
      <c r="B83" s="12">
        <v>-70.828900000000004</v>
      </c>
      <c r="C83" s="12">
        <v>40.334600000000002</v>
      </c>
      <c r="D83" s="12">
        <v>134</v>
      </c>
      <c r="E83" s="12">
        <v>16</v>
      </c>
      <c r="F83" s="13">
        <v>10.266</v>
      </c>
      <c r="G83" s="13">
        <v>10.186999999999999</v>
      </c>
      <c r="H83" s="13">
        <v>22.018799999999999</v>
      </c>
      <c r="I83" s="13">
        <v>31.7972</v>
      </c>
      <c r="J83" s="34">
        <v>8.9202985074626859</v>
      </c>
      <c r="K83" s="34">
        <v>3.166149766506985E-2</v>
      </c>
    </row>
    <row r="84" spans="1:11" ht="14.25" customHeight="1" x14ac:dyDescent="0.55000000000000004">
      <c r="A84" s="12" t="s">
        <v>62</v>
      </c>
      <c r="B84" s="12">
        <v>-70.828900000000004</v>
      </c>
      <c r="C84" s="12">
        <v>40.334600000000002</v>
      </c>
      <c r="D84" s="12">
        <v>134</v>
      </c>
      <c r="E84" s="12">
        <v>14</v>
      </c>
      <c r="F84" s="13">
        <v>20.117000000000001</v>
      </c>
      <c r="G84" s="13">
        <v>19.960999999999999</v>
      </c>
      <c r="H84" s="13">
        <v>11.5494</v>
      </c>
      <c r="I84" s="13">
        <v>32.827399999999997</v>
      </c>
      <c r="J84" s="34">
        <v>5.9949253731343273</v>
      </c>
      <c r="K84" s="34">
        <v>0.11609215810525363</v>
      </c>
    </row>
    <row r="85" spans="1:11" ht="14.25" customHeight="1" x14ac:dyDescent="0.55000000000000004">
      <c r="A85" s="12" t="s">
        <v>62</v>
      </c>
      <c r="B85" s="12">
        <v>-70.828900000000004</v>
      </c>
      <c r="C85" s="12">
        <v>40.334600000000002</v>
      </c>
      <c r="D85" s="12">
        <v>134</v>
      </c>
      <c r="E85" s="12">
        <v>12</v>
      </c>
      <c r="F85" s="13">
        <v>20.228000000000002</v>
      </c>
      <c r="G85" s="13">
        <v>20.071000000000002</v>
      </c>
      <c r="H85" s="13">
        <v>11.035600000000001</v>
      </c>
      <c r="I85" s="13">
        <v>32.7639</v>
      </c>
      <c r="J85" s="34">
        <v>7.0994029850746259</v>
      </c>
      <c r="K85" s="34">
        <v>0.66489145096645508</v>
      </c>
    </row>
    <row r="86" spans="1:11" ht="14.25" customHeight="1" x14ac:dyDescent="0.55000000000000004">
      <c r="A86" s="12" t="s">
        <v>62</v>
      </c>
      <c r="B86" s="12">
        <v>-70.828900000000004</v>
      </c>
      <c r="C86" s="12">
        <v>40.334600000000002</v>
      </c>
      <c r="D86" s="12">
        <v>134</v>
      </c>
      <c r="E86" s="12">
        <v>8</v>
      </c>
      <c r="F86" s="16">
        <v>40.555999999999997</v>
      </c>
      <c r="G86" s="16">
        <v>40.24</v>
      </c>
      <c r="H86" s="16">
        <v>8.2979000000000003</v>
      </c>
      <c r="I86" s="16">
        <v>32.941499999999998</v>
      </c>
      <c r="J86" s="34">
        <v>7.5173134328358202</v>
      </c>
      <c r="K86" s="34">
        <v>0.41159946964590061</v>
      </c>
    </row>
    <row r="87" spans="1:11" ht="14.25" customHeight="1" x14ac:dyDescent="0.55000000000000004">
      <c r="A87" s="12" t="s">
        <v>62</v>
      </c>
      <c r="B87" s="12">
        <v>-70.828900000000004</v>
      </c>
      <c r="C87" s="12">
        <v>40.334600000000002</v>
      </c>
      <c r="D87" s="12">
        <v>134</v>
      </c>
      <c r="E87" s="12">
        <v>6</v>
      </c>
      <c r="F87" s="13">
        <v>60.231999999999999</v>
      </c>
      <c r="G87" s="13">
        <v>59.76</v>
      </c>
      <c r="H87" s="13">
        <v>8.9916</v>
      </c>
      <c r="I87" s="13">
        <v>33.304699999999997</v>
      </c>
      <c r="J87" s="34">
        <v>4.6217910447761188</v>
      </c>
      <c r="K87" s="34">
        <v>9.4984492995207684E-2</v>
      </c>
    </row>
    <row r="88" spans="1:11" ht="14.25" customHeight="1" x14ac:dyDescent="0.55000000000000004">
      <c r="A88" s="12" t="s">
        <v>62</v>
      </c>
      <c r="B88" s="12">
        <v>-70.828900000000004</v>
      </c>
      <c r="C88" s="12">
        <v>40.334600000000002</v>
      </c>
      <c r="D88" s="12">
        <v>134</v>
      </c>
      <c r="E88" s="12">
        <v>4</v>
      </c>
      <c r="F88" s="13">
        <v>80.802999999999997</v>
      </c>
      <c r="G88" s="13">
        <v>80.165000000000006</v>
      </c>
      <c r="H88" s="13">
        <v>9.0949000000000009</v>
      </c>
      <c r="I88" s="13">
        <v>33.6629</v>
      </c>
      <c r="J88" s="34">
        <v>4.308358208955223</v>
      </c>
      <c r="K88" s="34">
        <v>4.2215330220091885E-2</v>
      </c>
    </row>
    <row r="89" spans="1:11" ht="14.25" customHeight="1" x14ac:dyDescent="0.55000000000000004">
      <c r="A89" s="12" t="s">
        <v>62</v>
      </c>
      <c r="B89" s="12">
        <v>-70.828900000000004</v>
      </c>
      <c r="C89" s="12">
        <v>40.334600000000002</v>
      </c>
      <c r="D89" s="12">
        <v>134</v>
      </c>
      <c r="E89" s="12">
        <v>2</v>
      </c>
      <c r="F89" s="13">
        <v>93.986999999999995</v>
      </c>
      <c r="G89" s="13">
        <v>93.242999999999995</v>
      </c>
      <c r="H89" s="13">
        <v>9.8530999999999995</v>
      </c>
      <c r="I89" s="13">
        <v>34.027099999999997</v>
      </c>
      <c r="J89" s="34">
        <v>6.8008955223880587</v>
      </c>
      <c r="K89" s="34">
        <v>0.24273814876553115</v>
      </c>
    </row>
    <row r="90" spans="1:11" ht="14.25" customHeight="1" x14ac:dyDescent="0.55000000000000004">
      <c r="A90" s="12" t="s">
        <v>61</v>
      </c>
      <c r="B90" s="12">
        <v>-70.828999999999994</v>
      </c>
      <c r="C90" s="12">
        <v>40.3994</v>
      </c>
      <c r="D90" s="12">
        <v>135</v>
      </c>
      <c r="E90" s="12">
        <v>13</v>
      </c>
      <c r="F90" s="13">
        <v>2.17</v>
      </c>
      <c r="G90" s="13">
        <v>2.153</v>
      </c>
      <c r="H90" s="13">
        <v>22.981100000000001</v>
      </c>
      <c r="I90" s="13">
        <v>31.654199999999999</v>
      </c>
      <c r="J90" s="34">
        <v>20.099402985074626</v>
      </c>
      <c r="K90" s="34">
        <v>0.31661497665069355</v>
      </c>
    </row>
    <row r="91" spans="1:11" ht="14.25" customHeight="1" x14ac:dyDescent="0.55000000000000004">
      <c r="A91" s="12" t="s">
        <v>61</v>
      </c>
      <c r="B91" s="12">
        <v>-70.828999999999994</v>
      </c>
      <c r="C91" s="12">
        <v>40.3994</v>
      </c>
      <c r="D91" s="12">
        <v>135</v>
      </c>
      <c r="E91" s="12">
        <v>11</v>
      </c>
      <c r="F91" s="13">
        <v>10.198</v>
      </c>
      <c r="G91" s="13">
        <v>10.119</v>
      </c>
      <c r="H91" s="13">
        <v>19.3429</v>
      </c>
      <c r="I91" s="13">
        <v>31.836099999999998</v>
      </c>
      <c r="J91" s="34">
        <v>41.59194029850746</v>
      </c>
      <c r="K91" s="34">
        <v>2.6384581387557757</v>
      </c>
    </row>
    <row r="92" spans="1:11" ht="14.25" customHeight="1" x14ac:dyDescent="0.55000000000000004">
      <c r="A92" s="12" t="s">
        <v>61</v>
      </c>
      <c r="B92" s="12">
        <v>-70.828999999999994</v>
      </c>
      <c r="C92" s="12">
        <v>40.3994</v>
      </c>
      <c r="D92" s="12">
        <v>135</v>
      </c>
      <c r="E92" s="12">
        <v>9</v>
      </c>
      <c r="F92" s="13">
        <v>18.111000000000001</v>
      </c>
      <c r="G92" s="13">
        <v>17.971</v>
      </c>
      <c r="H92" s="13">
        <v>9.4796999999999993</v>
      </c>
      <c r="I92" s="13">
        <v>32.468400000000003</v>
      </c>
      <c r="J92" s="34">
        <v>241.00985074626865</v>
      </c>
      <c r="K92" s="34">
        <v>2.9867346130715369</v>
      </c>
    </row>
    <row r="93" spans="1:11" ht="14.25" customHeight="1" x14ac:dyDescent="0.55000000000000004">
      <c r="A93" s="12" t="s">
        <v>61</v>
      </c>
      <c r="B93" s="12">
        <v>-70.828999999999994</v>
      </c>
      <c r="C93" s="12">
        <v>40.3994</v>
      </c>
      <c r="D93" s="12">
        <v>135</v>
      </c>
      <c r="E93" s="12">
        <v>8</v>
      </c>
      <c r="F93" s="13">
        <v>29.998000000000001</v>
      </c>
      <c r="G93" s="13">
        <v>29.765000000000001</v>
      </c>
      <c r="H93" s="13">
        <v>8.0228000000000002</v>
      </c>
      <c r="I93" s="13">
        <v>32.513399999999997</v>
      </c>
      <c r="J93" s="34">
        <v>2001.382985074627</v>
      </c>
      <c r="K93" s="34">
        <v>28.474240233452246</v>
      </c>
    </row>
    <row r="94" spans="1:11" ht="14.25" customHeight="1" x14ac:dyDescent="0.55000000000000004">
      <c r="A94" s="12" t="s">
        <v>61</v>
      </c>
      <c r="B94" s="12">
        <v>-70.828999999999994</v>
      </c>
      <c r="C94" s="12">
        <v>40.3994</v>
      </c>
      <c r="D94" s="12">
        <v>135</v>
      </c>
      <c r="E94" s="12">
        <v>5</v>
      </c>
      <c r="F94" s="13">
        <v>40.064999999999998</v>
      </c>
      <c r="G94" s="13">
        <v>39.753</v>
      </c>
      <c r="H94" s="13">
        <v>7.7073999999999998</v>
      </c>
      <c r="I94" s="13">
        <v>32.694200000000002</v>
      </c>
      <c r="J94" s="34">
        <v>594.42776119402993</v>
      </c>
      <c r="K94" s="34">
        <v>20.411112161414625</v>
      </c>
    </row>
    <row r="95" spans="1:11" ht="14.25" customHeight="1" x14ac:dyDescent="0.55000000000000004">
      <c r="A95" s="12" t="s">
        <v>61</v>
      </c>
      <c r="B95" s="12">
        <v>-70.828999999999994</v>
      </c>
      <c r="C95" s="12">
        <v>40.3994</v>
      </c>
      <c r="D95" s="12">
        <v>135</v>
      </c>
      <c r="E95" s="12">
        <v>3</v>
      </c>
      <c r="F95" s="13">
        <v>60.598999999999997</v>
      </c>
      <c r="G95" s="13">
        <v>60.124000000000002</v>
      </c>
      <c r="H95" s="13">
        <v>7.4390999999999998</v>
      </c>
      <c r="I95" s="13">
        <v>32.841200000000001</v>
      </c>
      <c r="J95" s="34">
        <v>14.174029850746269</v>
      </c>
      <c r="K95" s="34">
        <v>7.3876827885161742E-2</v>
      </c>
    </row>
    <row r="96" spans="1:11" ht="14.25" customHeight="1" x14ac:dyDescent="0.55000000000000004">
      <c r="A96" s="12" t="s">
        <v>61</v>
      </c>
      <c r="B96" s="12">
        <v>-70.828999999999994</v>
      </c>
      <c r="C96" s="12">
        <v>40.3994</v>
      </c>
      <c r="D96" s="12">
        <v>135</v>
      </c>
      <c r="E96" s="12">
        <v>1</v>
      </c>
      <c r="F96" s="13">
        <v>79.766000000000005</v>
      </c>
      <c r="G96" s="13">
        <v>79.137</v>
      </c>
      <c r="H96" s="13">
        <v>7.4626000000000001</v>
      </c>
      <c r="I96" s="13">
        <v>32.9465</v>
      </c>
      <c r="J96" s="34">
        <v>14.651641791044774</v>
      </c>
      <c r="K96" s="34">
        <v>9.4984492995207059E-2</v>
      </c>
    </row>
    <row r="97" spans="1:11" ht="14.25" customHeight="1" x14ac:dyDescent="0.55000000000000004">
      <c r="A97" s="12" t="s">
        <v>60</v>
      </c>
      <c r="B97" s="12">
        <v>-70.830100000000002</v>
      </c>
      <c r="C97" s="12">
        <v>40.463099999999997</v>
      </c>
      <c r="D97" s="12">
        <v>136</v>
      </c>
      <c r="E97" s="12">
        <v>14</v>
      </c>
      <c r="F97" s="13">
        <v>2.2559999999999998</v>
      </c>
      <c r="G97" s="13">
        <v>2.238</v>
      </c>
      <c r="H97" s="13">
        <v>23.419699999999999</v>
      </c>
      <c r="I97" s="13">
        <v>31.630600000000001</v>
      </c>
      <c r="J97" s="34">
        <v>9.7710447761194033</v>
      </c>
      <c r="K97" s="34">
        <v>0.2321843162105085</v>
      </c>
    </row>
    <row r="98" spans="1:11" ht="14.25" customHeight="1" x14ac:dyDescent="0.55000000000000004">
      <c r="A98" s="12" t="s">
        <v>60</v>
      </c>
      <c r="B98" s="12">
        <v>-70.830100000000002</v>
      </c>
      <c r="C98" s="12">
        <v>40.463099999999997</v>
      </c>
      <c r="D98" s="12">
        <v>136</v>
      </c>
      <c r="E98" s="12">
        <v>12</v>
      </c>
      <c r="F98" s="13">
        <v>10.156000000000001</v>
      </c>
      <c r="G98" s="13">
        <v>10.077</v>
      </c>
      <c r="H98" s="13">
        <v>23.169599999999999</v>
      </c>
      <c r="I98" s="13">
        <v>31.599399999999999</v>
      </c>
      <c r="J98" s="34">
        <v>6.8158208955223873</v>
      </c>
      <c r="K98" s="34">
        <v>4.2215330220092509E-2</v>
      </c>
    </row>
    <row r="99" spans="1:11" ht="14.25" customHeight="1" x14ac:dyDescent="0.55000000000000004">
      <c r="A99" s="12" t="s">
        <v>60</v>
      </c>
      <c r="B99" s="12">
        <v>-70.830100000000002</v>
      </c>
      <c r="C99" s="12">
        <v>40.463099999999997</v>
      </c>
      <c r="D99" s="12">
        <v>136</v>
      </c>
      <c r="E99" s="12">
        <v>10</v>
      </c>
      <c r="F99" s="13">
        <v>20.448</v>
      </c>
      <c r="G99" s="13">
        <v>20.29</v>
      </c>
      <c r="H99" s="13">
        <v>10.7005</v>
      </c>
      <c r="I99" s="13">
        <v>32.317399999999999</v>
      </c>
      <c r="J99" s="34">
        <v>22.681492537313432</v>
      </c>
      <c r="K99" s="34">
        <v>0.58046079052627053</v>
      </c>
    </row>
    <row r="100" spans="1:11" ht="14.25" customHeight="1" x14ac:dyDescent="0.55000000000000004">
      <c r="A100" s="12" t="s">
        <v>60</v>
      </c>
      <c r="B100" s="12">
        <v>-70.830100000000002</v>
      </c>
      <c r="C100" s="12">
        <v>40.463099999999997</v>
      </c>
      <c r="D100" s="12">
        <v>136</v>
      </c>
      <c r="E100" s="12">
        <v>7</v>
      </c>
      <c r="F100" s="16">
        <v>26.2</v>
      </c>
      <c r="G100" s="16">
        <v>25.995999999999999</v>
      </c>
      <c r="H100" s="16">
        <v>9.1963000000000008</v>
      </c>
      <c r="I100" s="16">
        <v>32.340899999999998</v>
      </c>
      <c r="J100" s="34">
        <v>167.57701492537313</v>
      </c>
      <c r="K100" s="34">
        <v>2.3746123248802014</v>
      </c>
    </row>
    <row r="101" spans="1:11" ht="14.25" customHeight="1" x14ac:dyDescent="0.55000000000000004">
      <c r="A101" s="12" t="s">
        <v>60</v>
      </c>
      <c r="B101" s="12">
        <v>-70.830100000000002</v>
      </c>
      <c r="C101" s="12">
        <v>40.463099999999997</v>
      </c>
      <c r="D101" s="12">
        <v>136</v>
      </c>
      <c r="E101" s="12">
        <v>5</v>
      </c>
      <c r="F101" s="13">
        <v>40.232999999999997</v>
      </c>
      <c r="G101" s="13">
        <v>39.92</v>
      </c>
      <c r="H101" s="13">
        <v>7.8855000000000004</v>
      </c>
      <c r="I101" s="13">
        <v>32.527700000000003</v>
      </c>
      <c r="J101" s="34">
        <v>1845.6814925373135</v>
      </c>
      <c r="K101" s="34">
        <v>9.4351263041906108</v>
      </c>
    </row>
    <row r="102" spans="1:11" ht="14.25" customHeight="1" x14ac:dyDescent="0.55000000000000004">
      <c r="A102" s="12" t="s">
        <v>60</v>
      </c>
      <c r="B102" s="12">
        <v>-70.830100000000002</v>
      </c>
      <c r="C102" s="12">
        <v>40.463099999999997</v>
      </c>
      <c r="D102" s="12">
        <v>136</v>
      </c>
      <c r="E102" s="12">
        <v>3</v>
      </c>
      <c r="F102" s="13">
        <v>60.198</v>
      </c>
      <c r="G102" s="13">
        <v>59.725000000000001</v>
      </c>
      <c r="H102" s="13">
        <v>7.3611000000000004</v>
      </c>
      <c r="I102" s="13">
        <v>32.7333</v>
      </c>
      <c r="J102" s="34">
        <v>913.78597014925379</v>
      </c>
      <c r="K102" s="34">
        <v>0.85486043695686853</v>
      </c>
    </row>
    <row r="103" spans="1:11" ht="14.25" customHeight="1" x14ac:dyDescent="0.55000000000000004">
      <c r="A103" s="12" t="s">
        <v>60</v>
      </c>
      <c r="B103" s="12">
        <v>-70.830100000000002</v>
      </c>
      <c r="C103" s="12">
        <v>40.463099999999997</v>
      </c>
      <c r="D103" s="12">
        <v>136</v>
      </c>
      <c r="E103" s="12">
        <v>1</v>
      </c>
      <c r="F103" s="13">
        <v>70.082999999999998</v>
      </c>
      <c r="G103" s="13">
        <v>69.531999999999996</v>
      </c>
      <c r="H103" s="13">
        <v>7.3540999999999999</v>
      </c>
      <c r="I103" s="13">
        <v>32.7712</v>
      </c>
      <c r="J103" s="34">
        <v>845.14417910447764</v>
      </c>
      <c r="K103" s="34">
        <v>16.759486097376705</v>
      </c>
    </row>
    <row r="104" spans="1:11" ht="14.25" customHeight="1" x14ac:dyDescent="0.55000000000000004">
      <c r="F104" s="13"/>
      <c r="G104" s="13"/>
      <c r="H104" s="13"/>
      <c r="I104" s="13"/>
    </row>
    <row r="105" spans="1:11" ht="14.25" customHeight="1" x14ac:dyDescent="0.55000000000000004">
      <c r="F105" s="13"/>
      <c r="G105" s="13"/>
      <c r="H105" s="13"/>
      <c r="I105" s="13"/>
    </row>
    <row r="106" spans="1:11" ht="14.25" customHeight="1" x14ac:dyDescent="0.55000000000000004">
      <c r="F106" s="13"/>
      <c r="G106" s="13"/>
      <c r="H106" s="13"/>
      <c r="I106" s="13"/>
    </row>
    <row r="107" spans="1:11" ht="14.25" customHeight="1" x14ac:dyDescent="0.55000000000000004">
      <c r="F107" s="13"/>
      <c r="G107" s="13"/>
      <c r="H107" s="13"/>
      <c r="I107" s="13"/>
    </row>
    <row r="108" spans="1:11" ht="14.25" customHeight="1" x14ac:dyDescent="0.55000000000000004">
      <c r="F108" s="13"/>
      <c r="G108" s="13"/>
      <c r="H108" s="13"/>
      <c r="I108" s="13"/>
    </row>
    <row r="109" spans="1:11" ht="14.25" customHeight="1" x14ac:dyDescent="0.55000000000000004">
      <c r="F109" s="13"/>
      <c r="G109" s="13"/>
      <c r="H109" s="13"/>
      <c r="I109" s="13"/>
    </row>
    <row r="110" spans="1:11" ht="14.25" customHeight="1" x14ac:dyDescent="0.55000000000000004">
      <c r="F110" s="13"/>
      <c r="G110" s="13"/>
      <c r="H110" s="13"/>
      <c r="I110" s="13"/>
    </row>
    <row r="111" spans="1:11" ht="14.25" customHeight="1" x14ac:dyDescent="0.55000000000000004">
      <c r="F111" s="13"/>
      <c r="G111" s="13"/>
      <c r="H111" s="13"/>
      <c r="I111" s="13"/>
    </row>
    <row r="112" spans="1:11" ht="14.25" customHeight="1" x14ac:dyDescent="0.55000000000000004">
      <c r="F112" s="13"/>
      <c r="G112" s="13"/>
      <c r="H112" s="13"/>
      <c r="I112" s="13"/>
    </row>
    <row r="113" spans="6:9" ht="14.25" customHeight="1" x14ac:dyDescent="0.55000000000000004">
      <c r="F113" s="13"/>
      <c r="G113" s="13"/>
      <c r="H113" s="13"/>
      <c r="I113" s="13"/>
    </row>
    <row r="114" spans="6:9" ht="14.25" customHeight="1" x14ac:dyDescent="0.55000000000000004">
      <c r="F114" s="16"/>
      <c r="G114" s="16"/>
      <c r="H114" s="16"/>
      <c r="I114" s="16"/>
    </row>
    <row r="115" spans="6:9" ht="14.25" customHeight="1" x14ac:dyDescent="0.55000000000000004">
      <c r="F115" s="13"/>
      <c r="G115" s="13"/>
      <c r="H115" s="13"/>
      <c r="I115" s="13"/>
    </row>
    <row r="116" spans="6:9" ht="14.25" customHeight="1" x14ac:dyDescent="0.55000000000000004">
      <c r="F116" s="13"/>
      <c r="G116" s="13"/>
      <c r="H116" s="13"/>
      <c r="I116" s="13"/>
    </row>
    <row r="117" spans="6:9" ht="14.25" customHeight="1" x14ac:dyDescent="0.55000000000000004">
      <c r="F117" s="13"/>
      <c r="G117" s="13"/>
      <c r="H117" s="13"/>
      <c r="I117" s="13"/>
    </row>
    <row r="118" spans="6:9" ht="14.25" customHeight="1" x14ac:dyDescent="0.55000000000000004">
      <c r="F118" s="13"/>
      <c r="G118" s="13"/>
      <c r="H118" s="13"/>
      <c r="I118" s="13"/>
    </row>
    <row r="119" spans="6:9" ht="14.25" customHeight="1" x14ac:dyDescent="0.55000000000000004">
      <c r="F119" s="13"/>
      <c r="G119" s="13"/>
      <c r="H119" s="13"/>
      <c r="I119" s="13"/>
    </row>
    <row r="120" spans="6:9" ht="14.25" customHeight="1" x14ac:dyDescent="0.55000000000000004">
      <c r="F120" s="13"/>
      <c r="G120" s="13"/>
      <c r="H120" s="13"/>
      <c r="I120" s="13"/>
    </row>
    <row r="121" spans="6:9" ht="14.25" customHeight="1" x14ac:dyDescent="0.55000000000000004">
      <c r="F121" s="13"/>
      <c r="G121" s="13"/>
      <c r="H121" s="13"/>
      <c r="I121" s="13"/>
    </row>
    <row r="122" spans="6:9" ht="14.25" customHeight="1" x14ac:dyDescent="0.55000000000000004">
      <c r="F122" s="13"/>
      <c r="G122" s="13"/>
      <c r="H122" s="13"/>
      <c r="I122" s="13"/>
    </row>
    <row r="123" spans="6:9" ht="14.25" customHeight="1" x14ac:dyDescent="0.55000000000000004">
      <c r="F123" s="13"/>
      <c r="G123" s="13"/>
      <c r="H123" s="13"/>
      <c r="I123" s="13"/>
    </row>
    <row r="124" spans="6:9" ht="14.25" customHeight="1" x14ac:dyDescent="0.45"/>
    <row r="125" spans="6:9" ht="14.25" customHeight="1" x14ac:dyDescent="0.45"/>
    <row r="126" spans="6:9" ht="14.25" customHeight="1" x14ac:dyDescent="0.45"/>
    <row r="127" spans="6:9" ht="14.25" customHeight="1" x14ac:dyDescent="0.45"/>
    <row r="128" spans="6:9" ht="14.25" customHeight="1" x14ac:dyDescent="0.55000000000000004">
      <c r="F128" s="16"/>
      <c r="G128" s="16"/>
      <c r="H128" s="16"/>
      <c r="I128" s="16"/>
    </row>
    <row r="129" spans="6:9" ht="14.25" customHeight="1" x14ac:dyDescent="0.55000000000000004">
      <c r="F129" s="13"/>
      <c r="G129" s="13"/>
      <c r="H129" s="13"/>
      <c r="I129" s="13"/>
    </row>
    <row r="130" spans="6:9" ht="14.25" customHeight="1" x14ac:dyDescent="0.55000000000000004">
      <c r="F130" s="13"/>
      <c r="G130" s="13"/>
      <c r="H130" s="13"/>
      <c r="I130" s="13"/>
    </row>
    <row r="131" spans="6:9" ht="14.25" customHeight="1" x14ac:dyDescent="0.55000000000000004">
      <c r="F131" s="13"/>
      <c r="G131" s="13"/>
      <c r="H131" s="13"/>
      <c r="I131" s="13"/>
    </row>
    <row r="132" spans="6:9" ht="14.25" customHeight="1" x14ac:dyDescent="0.55000000000000004">
      <c r="F132" s="13"/>
      <c r="G132" s="13"/>
      <c r="H132" s="13"/>
      <c r="I132" s="13"/>
    </row>
    <row r="133" spans="6:9" ht="14.25" customHeight="1" x14ac:dyDescent="0.55000000000000004">
      <c r="F133" s="13"/>
      <c r="G133" s="13"/>
      <c r="H133" s="13"/>
      <c r="I133" s="13"/>
    </row>
    <row r="134" spans="6:9" ht="14.25" customHeight="1" x14ac:dyDescent="0.55000000000000004">
      <c r="F134" s="13"/>
      <c r="G134" s="13"/>
      <c r="H134" s="13"/>
      <c r="I134" s="13"/>
    </row>
    <row r="135" spans="6:9" ht="14.25" customHeight="1" x14ac:dyDescent="0.55000000000000004">
      <c r="F135" s="13"/>
      <c r="G135" s="13"/>
      <c r="H135" s="13"/>
      <c r="I135" s="13"/>
    </row>
    <row r="136" spans="6:9" ht="14.25" customHeight="1" x14ac:dyDescent="0.55000000000000004">
      <c r="F136" s="13"/>
      <c r="G136" s="13"/>
      <c r="H136" s="13"/>
      <c r="I136" s="13"/>
    </row>
    <row r="137" spans="6:9" ht="14.25" customHeight="1" x14ac:dyDescent="0.55000000000000004">
      <c r="F137" s="13"/>
      <c r="G137" s="13"/>
      <c r="H137" s="13"/>
      <c r="I137" s="13"/>
    </row>
    <row r="138" spans="6:9" ht="14.25" customHeight="1" x14ac:dyDescent="0.55000000000000004">
      <c r="F138" s="13"/>
      <c r="G138" s="13"/>
      <c r="H138" s="13"/>
      <c r="I138" s="13"/>
    </row>
    <row r="139" spans="6:9" ht="14.25" customHeight="1" x14ac:dyDescent="0.55000000000000004">
      <c r="F139" s="13"/>
      <c r="G139" s="13"/>
      <c r="H139" s="13"/>
      <c r="I139" s="13"/>
    </row>
    <row r="140" spans="6:9" ht="14.25" customHeight="1" x14ac:dyDescent="0.55000000000000004">
      <c r="F140" s="13"/>
      <c r="G140" s="13"/>
      <c r="H140" s="13"/>
      <c r="I140" s="13"/>
    </row>
    <row r="141" spans="6:9" ht="14.25" customHeight="1" x14ac:dyDescent="0.55000000000000004">
      <c r="F141" s="16"/>
      <c r="G141" s="16"/>
      <c r="H141" s="16"/>
      <c r="I141" s="16"/>
    </row>
    <row r="142" spans="6:9" ht="14.25" customHeight="1" x14ac:dyDescent="0.55000000000000004">
      <c r="F142" s="13"/>
      <c r="G142" s="13"/>
      <c r="H142" s="13"/>
      <c r="I142" s="13"/>
    </row>
    <row r="143" spans="6:9" ht="14.25" customHeight="1" x14ac:dyDescent="0.55000000000000004">
      <c r="F143" s="13"/>
      <c r="G143" s="13"/>
      <c r="H143" s="13"/>
      <c r="I143" s="13"/>
    </row>
    <row r="144" spans="6:9" ht="14.25" customHeight="1" x14ac:dyDescent="0.55000000000000004">
      <c r="F144" s="13"/>
      <c r="G144" s="13"/>
      <c r="H144" s="13"/>
      <c r="I144" s="13"/>
    </row>
    <row r="145" spans="6:9" ht="14.25" customHeight="1" x14ac:dyDescent="0.55000000000000004">
      <c r="F145" s="13"/>
      <c r="G145" s="13"/>
      <c r="H145" s="13"/>
      <c r="I145" s="13"/>
    </row>
    <row r="146" spans="6:9" ht="14.25" customHeight="1" x14ac:dyDescent="0.55000000000000004">
      <c r="F146" s="13"/>
      <c r="G146" s="13"/>
      <c r="H146" s="13"/>
      <c r="I146" s="13"/>
    </row>
    <row r="147" spans="6:9" ht="14.25" customHeight="1" x14ac:dyDescent="0.55000000000000004">
      <c r="F147" s="13"/>
      <c r="G147" s="13"/>
      <c r="H147" s="13"/>
      <c r="I147" s="13"/>
    </row>
    <row r="148" spans="6:9" ht="14.25" customHeight="1" x14ac:dyDescent="0.55000000000000004">
      <c r="F148" s="13"/>
      <c r="G148" s="13"/>
      <c r="H148" s="13"/>
      <c r="I148" s="13"/>
    </row>
    <row r="149" spans="6:9" ht="14.25" customHeight="1" x14ac:dyDescent="0.55000000000000004">
      <c r="F149" s="13"/>
      <c r="G149" s="13"/>
      <c r="H149" s="13"/>
      <c r="I149" s="13"/>
    </row>
    <row r="150" spans="6:9" ht="14.25" customHeight="1" x14ac:dyDescent="0.55000000000000004">
      <c r="F150" s="13"/>
      <c r="G150" s="13"/>
      <c r="H150" s="13"/>
      <c r="I150" s="13"/>
    </row>
    <row r="151" spans="6:9" ht="14.25" customHeight="1" x14ac:dyDescent="0.55000000000000004">
      <c r="F151" s="13"/>
      <c r="G151" s="13"/>
      <c r="H151" s="13"/>
      <c r="I151" s="13"/>
    </row>
    <row r="152" spans="6:9" ht="14.25" customHeight="1" x14ac:dyDescent="0.55000000000000004">
      <c r="F152" s="13"/>
      <c r="G152" s="13"/>
      <c r="H152" s="13"/>
      <c r="I152" s="13"/>
    </row>
    <row r="153" spans="6:9" ht="14.25" customHeight="1" x14ac:dyDescent="0.55000000000000004">
      <c r="F153" s="13"/>
      <c r="G153" s="13"/>
      <c r="H153" s="13"/>
      <c r="I153" s="13"/>
    </row>
    <row r="154" spans="6:9" ht="14.25" customHeight="1" x14ac:dyDescent="0.55000000000000004">
      <c r="F154" s="16"/>
      <c r="G154" s="16"/>
      <c r="H154" s="16"/>
      <c r="I154" s="16"/>
    </row>
    <row r="155" spans="6:9" ht="14.25" customHeight="1" x14ac:dyDescent="0.45"/>
    <row r="156" spans="6:9" ht="14.25" customHeight="1" x14ac:dyDescent="0.45"/>
    <row r="157" spans="6:9" ht="14.25" customHeight="1" x14ac:dyDescent="0.45"/>
    <row r="158" spans="6:9" ht="14.25" customHeight="1" x14ac:dyDescent="0.45"/>
    <row r="159" spans="6:9" ht="14.25" customHeight="1" x14ac:dyDescent="0.45"/>
    <row r="160" spans="6:9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phoneticPr fontId="14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Metadata</vt:lpstr>
      <vt:lpstr>07062019 Trans 1</vt:lpstr>
      <vt:lpstr>07092019 Trans 8</vt:lpstr>
      <vt:lpstr>07092019 Trans 11</vt:lpstr>
      <vt:lpstr>07102019 Trans 17-19</vt:lpstr>
      <vt:lpstr>07112019 Trans 26</vt:lpstr>
      <vt:lpstr>07162019 Trans 44-49 </vt:lpstr>
      <vt:lpstr>07142019 Trans 37</vt:lpstr>
      <vt:lpstr>0717-182019 Trans 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Yifan Zhu</dc:creator>
  <cp:lastModifiedBy>Olga Kosnyrev</cp:lastModifiedBy>
  <dcterms:created xsi:type="dcterms:W3CDTF">2015-06-05T18:17:20Z</dcterms:created>
  <dcterms:modified xsi:type="dcterms:W3CDTF">2021-02-16T14:10:32Z</dcterms:modified>
</cp:coreProperties>
</file>