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0" yWindow="100" windowWidth="13380" windowHeight="6890"/>
  </bookViews>
  <sheets>
    <sheet name="Sheet1" sheetId="1" r:id="rId1"/>
    <sheet name="Sheet2" sheetId="2" r:id="rId2"/>
  </sheets>
  <calcPr calcId="145621" iterate="1" iterateCount="1" iterateDelta="0"/>
</workbook>
</file>

<file path=xl/calcChain.xml><?xml version="1.0" encoding="utf-8"?>
<calcChain xmlns="http://schemas.openxmlformats.org/spreadsheetml/2006/main">
  <c r="F12" i="2" l="1"/>
  <c r="C14" i="2"/>
  <c r="C13" i="2"/>
  <c r="J25" i="1" l="1"/>
  <c r="J26" i="1"/>
  <c r="J27" i="1"/>
  <c r="J28" i="1"/>
  <c r="J29" i="1"/>
  <c r="J30" i="1"/>
  <c r="J31" i="1"/>
  <c r="J32" i="1"/>
  <c r="J33" i="1"/>
  <c r="J34" i="1"/>
  <c r="J35" i="1"/>
  <c r="J37" i="1"/>
  <c r="J38" i="1"/>
  <c r="J39" i="1"/>
  <c r="J40" i="1"/>
  <c r="J41" i="1"/>
  <c r="J42" i="1"/>
  <c r="J24" i="1"/>
  <c r="C10" i="1"/>
  <c r="C9" i="1" s="1"/>
  <c r="C30" i="1" l="1"/>
  <c r="F30" i="1" s="1"/>
  <c r="F35" i="1"/>
  <c r="L35" i="1" s="1"/>
  <c r="C27" i="1"/>
  <c r="F27" i="1" s="1"/>
  <c r="C31" i="1"/>
  <c r="F31" i="1" s="1"/>
  <c r="C28" i="1"/>
  <c r="F28" i="1" s="1"/>
  <c r="F41" i="1" s="1"/>
  <c r="L41" i="1" s="1"/>
  <c r="C32" i="1"/>
  <c r="F32" i="1" s="1"/>
  <c r="F33" i="1"/>
  <c r="L33" i="1" s="1"/>
  <c r="C29" i="1"/>
  <c r="F29" i="1" s="1"/>
  <c r="F34" i="1"/>
  <c r="L34" i="1" s="1"/>
  <c r="C25" i="1"/>
  <c r="F25" i="1" s="1"/>
  <c r="L25" i="1" s="1"/>
  <c r="C26" i="1"/>
  <c r="F26" i="1" s="1"/>
  <c r="L26" i="1" s="1"/>
  <c r="F37" i="1"/>
  <c r="L37" i="1" s="1"/>
  <c r="C24" i="1"/>
  <c r="F3" i="2"/>
  <c r="F4" i="2"/>
  <c r="C12" i="2" s="1"/>
  <c r="F5" i="2"/>
  <c r="F13" i="2" s="1"/>
  <c r="F7" i="2"/>
  <c r="F14" i="2" s="1"/>
  <c r="F8" i="2"/>
  <c r="F9" i="2"/>
  <c r="F24" i="1" l="1"/>
  <c r="L24" i="1" s="1"/>
  <c r="F40" i="1"/>
  <c r="L40" i="1" s="1"/>
  <c r="L27" i="1"/>
  <c r="F42" i="1"/>
  <c r="L42" i="1" s="1"/>
  <c r="L29" i="1"/>
  <c r="F38" i="1"/>
  <c r="L38" i="1" s="1"/>
  <c r="L30" i="1"/>
  <c r="L28" i="1"/>
  <c r="F39" i="1"/>
  <c r="L39" i="1" s="1"/>
  <c r="L31" i="1"/>
  <c r="L32" i="1"/>
</calcChain>
</file>

<file path=xl/sharedStrings.xml><?xml version="1.0" encoding="utf-8"?>
<sst xmlns="http://schemas.openxmlformats.org/spreadsheetml/2006/main" count="84" uniqueCount="40">
  <si>
    <t>[chl a], ug/L</t>
  </si>
  <si>
    <t>=</t>
  </si>
  <si>
    <t>Abs (A)</t>
  </si>
  <si>
    <t>Extinction coefficient</t>
  </si>
  <si>
    <t>Cuvette size</t>
  </si>
  <si>
    <t>(in 90% acetone)</t>
  </si>
  <si>
    <t>(in cm)</t>
  </si>
  <si>
    <t>(at 664nm)</t>
  </si>
  <si>
    <t>Absorbance readings</t>
  </si>
  <si>
    <t>Calculation of chl a concentration, stock solution:</t>
  </si>
  <si>
    <t>Initial sample volume (mL)</t>
  </si>
  <si>
    <t>Initial concentration (ug/L)</t>
  </si>
  <si>
    <t>Final sample volume (mL)</t>
  </si>
  <si>
    <t>Final concentration (ug/L)</t>
  </si>
  <si>
    <r>
      <t>Calculation of standard dilutions for fluorometer calibration (C</t>
    </r>
    <r>
      <rPr>
        <b/>
        <vertAlign val="subscript"/>
        <sz val="12"/>
        <color theme="1"/>
        <rFont val="Times New Roman"/>
        <family val="1"/>
      </rPr>
      <t>1</t>
    </r>
    <r>
      <rPr>
        <b/>
        <sz val="12"/>
        <color theme="1"/>
        <rFont val="Times New Roman"/>
        <family val="1"/>
      </rPr>
      <t>V</t>
    </r>
    <r>
      <rPr>
        <b/>
        <vertAlign val="subscript"/>
        <sz val="12"/>
        <color theme="1"/>
        <rFont val="Times New Roman"/>
        <family val="1"/>
      </rPr>
      <t>1</t>
    </r>
    <r>
      <rPr>
        <b/>
        <sz val="12"/>
        <color theme="1"/>
        <rFont val="Times New Roman"/>
        <family val="1"/>
      </rPr>
      <t xml:space="preserve"> = C</t>
    </r>
    <r>
      <rPr>
        <b/>
        <vertAlign val="sub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>V</t>
    </r>
    <r>
      <rPr>
        <b/>
        <vertAlign val="sub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>)</t>
    </r>
  </si>
  <si>
    <t>Range</t>
  </si>
  <si>
    <t>K</t>
  </si>
  <si>
    <t>Average K by Scale</t>
  </si>
  <si>
    <r>
      <t>F</t>
    </r>
    <r>
      <rPr>
        <b/>
        <vertAlign val="subscript"/>
        <sz val="10"/>
        <color theme="1"/>
        <rFont val="Times New Roman"/>
        <family val="1"/>
      </rPr>
      <t>0</t>
    </r>
  </si>
  <si>
    <r>
      <t>F</t>
    </r>
    <r>
      <rPr>
        <b/>
        <vertAlign val="subscript"/>
        <sz val="10"/>
        <color theme="1"/>
        <rFont val="Times New Roman"/>
        <family val="1"/>
      </rPr>
      <t>A</t>
    </r>
  </si>
  <si>
    <r>
      <t>F</t>
    </r>
    <r>
      <rPr>
        <b/>
        <vertAlign val="subscript"/>
        <sz val="10"/>
        <color theme="1"/>
        <rFont val="Times New Roman"/>
        <family val="1"/>
      </rPr>
      <t>0</t>
    </r>
    <r>
      <rPr>
        <b/>
        <sz val="10"/>
        <color theme="1"/>
        <rFont val="Times New Roman"/>
        <family val="1"/>
      </rPr>
      <t xml:space="preserve"> - F</t>
    </r>
    <r>
      <rPr>
        <b/>
        <vertAlign val="subscript"/>
        <sz val="10"/>
        <color theme="1"/>
        <rFont val="Times New Roman"/>
        <family val="1"/>
      </rPr>
      <t>A</t>
    </r>
  </si>
  <si>
    <t>Bottle #</t>
  </si>
  <si>
    <t>Use Bottle #2 to make the dilutions below:</t>
  </si>
  <si>
    <t>High</t>
  </si>
  <si>
    <t xml:space="preserve">High </t>
  </si>
  <si>
    <t>Med</t>
  </si>
  <si>
    <t>Low</t>
  </si>
  <si>
    <r>
      <t>Calculation of standard dilutions for fluorometer calibration (C</t>
    </r>
    <r>
      <rPr>
        <b/>
        <vertAlign val="subscript"/>
        <sz val="9"/>
        <color theme="1"/>
        <rFont val="Times New Roman"/>
        <family val="1"/>
      </rPr>
      <t>1</t>
    </r>
    <r>
      <rPr>
        <b/>
        <sz val="9"/>
        <color theme="1"/>
        <rFont val="Times New Roman"/>
        <family val="1"/>
      </rPr>
      <t>V</t>
    </r>
    <r>
      <rPr>
        <b/>
        <vertAlign val="subscript"/>
        <sz val="9"/>
        <color theme="1"/>
        <rFont val="Times New Roman"/>
        <family val="1"/>
      </rPr>
      <t>1</t>
    </r>
    <r>
      <rPr>
        <b/>
        <sz val="9"/>
        <color theme="1"/>
        <rFont val="Times New Roman"/>
        <family val="1"/>
      </rPr>
      <t xml:space="preserve"> = C</t>
    </r>
    <r>
      <rPr>
        <b/>
        <vertAlign val="subscript"/>
        <sz val="9"/>
        <color theme="1"/>
        <rFont val="Times New Roman"/>
        <family val="1"/>
      </rPr>
      <t>2</t>
    </r>
    <r>
      <rPr>
        <b/>
        <sz val="9"/>
        <color theme="1"/>
        <rFont val="Times New Roman"/>
        <family val="1"/>
      </rPr>
      <t>V</t>
    </r>
    <r>
      <rPr>
        <b/>
        <vertAlign val="subscript"/>
        <sz val="9"/>
        <color theme="1"/>
        <rFont val="Times New Roman"/>
        <family val="1"/>
      </rPr>
      <t>2</t>
    </r>
    <r>
      <rPr>
        <b/>
        <sz val="9"/>
        <color theme="1"/>
        <rFont val="Times New Roman"/>
        <family val="1"/>
      </rPr>
      <t>)</t>
    </r>
  </si>
  <si>
    <t>Calculation of chlorophyll a concentration and standard dilutions for fluorometer calibration</t>
  </si>
  <si>
    <t>Calibration performed by: Anna Mosby</t>
  </si>
  <si>
    <t>high</t>
  </si>
  <si>
    <t>med</t>
  </si>
  <si>
    <t>low</t>
  </si>
  <si>
    <t>Chlorophyll a product #: Sigma C573-1mg</t>
  </si>
  <si>
    <t>Chlorophyll a lot #: 020M5155V</t>
  </si>
  <si>
    <t>Expected range of chlorophyll concentrations: 0.01 - 10 ug/L</t>
  </si>
  <si>
    <t xml:space="preserve">Date(s): 01/05/2011 </t>
  </si>
  <si>
    <t>PRISM Calibration #2</t>
  </si>
  <si>
    <t>Use Bottle #1 to make the dilutions below:</t>
  </si>
  <si>
    <t>Notes: This machine (I guess also UPS power) is pure evil. However, it does now go down to 0.049. The FS is set at 5 microl as 50% of 9.000 at Medium.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</si>
</sst>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vertAlign val="subscript"/>
      <sz val="12"/>
      <color theme="1"/>
      <name val="Times New Roman"/>
      <family val="1"/>
    </font>
    <font>
      <b/>
      <vertAlign val="subscript"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sz val="9"/>
      <color theme="1"/>
      <name val="Times New Roman"/>
      <family val="1"/>
    </font>
    <font>
      <b/>
      <vertAlign val="subscript"/>
      <sz val="9"/>
      <color theme="1"/>
      <name val="Times New Roman"/>
      <family val="1"/>
    </font>
    <font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0" borderId="0" xfId="0" applyFont="1" applyAlignment="1"/>
    <xf numFmtId="0" fontId="7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8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/>
    <xf numFmtId="0" fontId="10" fillId="0" borderId="2" xfId="0" applyFont="1" applyBorder="1"/>
    <xf numFmtId="0" fontId="3" fillId="0" borderId="0" xfId="0" applyFont="1"/>
    <xf numFmtId="165" fontId="4" fillId="0" borderId="0" xfId="0" applyNumberFormat="1" applyFont="1"/>
    <xf numFmtId="165" fontId="4" fillId="0" borderId="0" xfId="0" applyNumberFormat="1" applyFont="1" applyAlignment="1">
      <alignment horizontal="center"/>
    </xf>
    <xf numFmtId="165" fontId="2" fillId="0" borderId="0" xfId="0" applyNumberFormat="1" applyFont="1"/>
    <xf numFmtId="165" fontId="3" fillId="0" borderId="1" xfId="0" applyNumberFormat="1" applyFont="1" applyBorder="1" applyAlignment="1">
      <alignment horizontal="center" wrapText="1"/>
    </xf>
    <xf numFmtId="164" fontId="4" fillId="0" borderId="0" xfId="0" applyNumberFormat="1" applyFont="1"/>
    <xf numFmtId="164" fontId="2" fillId="0" borderId="0" xfId="0" applyNumberFormat="1" applyFont="1"/>
    <xf numFmtId="164" fontId="3" fillId="0" borderId="1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tabSelected="1" topLeftCell="A21" workbookViewId="0">
      <selection activeCell="L24" sqref="L24"/>
    </sheetView>
  </sheetViews>
  <sheetFormatPr defaultColWidth="8.90625" defaultRowHeight="13" x14ac:dyDescent="0.3"/>
  <cols>
    <col min="1" max="1" width="18.453125" style="3" customWidth="1"/>
    <col min="2" max="2" width="13.90625" style="3" customWidth="1"/>
    <col min="3" max="3" width="13.453125" style="3" customWidth="1"/>
    <col min="4" max="4" width="13.36328125" style="3" customWidth="1"/>
    <col min="5" max="5" width="12.81640625" style="3" customWidth="1"/>
    <col min="6" max="6" width="13" style="3" customWidth="1"/>
    <col min="7" max="7" width="2.6328125" style="3" customWidth="1"/>
    <col min="8" max="10" width="8.90625" style="24"/>
    <col min="11" max="11" width="8.90625" style="3"/>
    <col min="12" max="12" width="8.90625" style="20"/>
    <col min="13" max="16384" width="8.90625" style="3"/>
  </cols>
  <sheetData>
    <row r="1" spans="1:12" ht="15" x14ac:dyDescent="0.3">
      <c r="A1" s="1" t="s">
        <v>37</v>
      </c>
    </row>
    <row r="2" spans="1:12" s="2" customFormat="1" ht="15.65" x14ac:dyDescent="0.3">
      <c r="A2" s="1" t="s">
        <v>28</v>
      </c>
      <c r="H2" s="25"/>
      <c r="I2" s="25"/>
      <c r="J2" s="25"/>
      <c r="L2" s="22"/>
    </row>
    <row r="3" spans="1:12" s="2" customFormat="1" ht="15.65" x14ac:dyDescent="0.3">
      <c r="A3" s="1" t="s">
        <v>36</v>
      </c>
      <c r="H3" s="25"/>
      <c r="I3" s="25"/>
      <c r="J3" s="25"/>
      <c r="L3" s="22"/>
    </row>
    <row r="4" spans="1:12" s="2" customFormat="1" ht="15.65" x14ac:dyDescent="0.3">
      <c r="A4" s="1" t="s">
        <v>29</v>
      </c>
      <c r="H4" s="25"/>
      <c r="I4" s="25"/>
      <c r="J4" s="25"/>
      <c r="L4" s="22"/>
    </row>
    <row r="5" spans="1:12" s="2" customFormat="1" ht="15.65" x14ac:dyDescent="0.3">
      <c r="A5" s="2" t="s">
        <v>33</v>
      </c>
      <c r="H5" s="25"/>
      <c r="I5" s="25"/>
      <c r="J5" s="25"/>
      <c r="L5" s="22"/>
    </row>
    <row r="6" spans="1:12" s="2" customFormat="1" ht="15.65" x14ac:dyDescent="0.3">
      <c r="A6" s="2" t="s">
        <v>34</v>
      </c>
      <c r="H6" s="25"/>
      <c r="I6" s="25"/>
      <c r="J6" s="25"/>
      <c r="L6" s="22"/>
    </row>
    <row r="8" spans="1:12" s="2" customFormat="1" ht="15.65" x14ac:dyDescent="0.3">
      <c r="A8" s="1" t="s">
        <v>9</v>
      </c>
      <c r="H8" s="25"/>
      <c r="I8" s="25"/>
      <c r="J8" s="25"/>
      <c r="L8" s="22"/>
    </row>
    <row r="9" spans="1:12" ht="13.25" x14ac:dyDescent="0.25">
      <c r="A9" s="3" t="s">
        <v>0</v>
      </c>
      <c r="B9" s="4" t="s">
        <v>1</v>
      </c>
      <c r="C9" s="3">
        <f>(C10/(C11*C12))*1000000</f>
        <v>868.78825900155891</v>
      </c>
    </row>
    <row r="10" spans="1:12" ht="13.25" x14ac:dyDescent="0.25">
      <c r="A10" s="3" t="s">
        <v>2</v>
      </c>
      <c r="B10" s="4" t="s">
        <v>1</v>
      </c>
      <c r="C10" s="3">
        <f>AVERAGE(B15:B17)</f>
        <v>7.6166666666666674E-2</v>
      </c>
      <c r="D10" s="3" t="s">
        <v>7</v>
      </c>
    </row>
    <row r="11" spans="1:12" ht="13.25" x14ac:dyDescent="0.25">
      <c r="A11" s="3" t="s">
        <v>3</v>
      </c>
      <c r="B11" s="4" t="s">
        <v>1</v>
      </c>
      <c r="C11" s="3">
        <v>87.67</v>
      </c>
      <c r="D11" s="3" t="s">
        <v>5</v>
      </c>
    </row>
    <row r="12" spans="1:12" ht="13.25" x14ac:dyDescent="0.25">
      <c r="A12" s="3" t="s">
        <v>4</v>
      </c>
      <c r="B12" s="4" t="s">
        <v>1</v>
      </c>
      <c r="C12" s="3">
        <v>1</v>
      </c>
      <c r="D12" s="3" t="s">
        <v>6</v>
      </c>
    </row>
    <row r="14" spans="1:12" ht="13.25" x14ac:dyDescent="0.25">
      <c r="B14" s="8" t="s">
        <v>8</v>
      </c>
    </row>
    <row r="15" spans="1:12" ht="20" customHeight="1" x14ac:dyDescent="0.25">
      <c r="A15" s="4">
        <v>1</v>
      </c>
      <c r="B15" s="20">
        <v>7.6200000000000004E-2</v>
      </c>
    </row>
    <row r="16" spans="1:12" ht="20" customHeight="1" x14ac:dyDescent="0.25">
      <c r="A16" s="4">
        <v>2</v>
      </c>
      <c r="B16" s="20">
        <v>7.6499999999999999E-2</v>
      </c>
    </row>
    <row r="17" spans="1:13" ht="20" customHeight="1" x14ac:dyDescent="0.25">
      <c r="A17" s="4">
        <v>3</v>
      </c>
      <c r="B17" s="20">
        <v>7.5800000000000006E-2</v>
      </c>
    </row>
    <row r="20" spans="1:13" ht="13.25" x14ac:dyDescent="0.25">
      <c r="A20" s="19" t="s">
        <v>35</v>
      </c>
    </row>
    <row r="22" spans="1:13" s="2" customFormat="1" ht="18" x14ac:dyDescent="0.45">
      <c r="A22" s="1" t="s">
        <v>14</v>
      </c>
      <c r="H22" s="25"/>
      <c r="I22" s="25"/>
      <c r="J22" s="25"/>
      <c r="L22" s="22"/>
    </row>
    <row r="23" spans="1:13" s="5" customFormat="1" ht="39" customHeight="1" x14ac:dyDescent="0.4">
      <c r="A23" s="6" t="s">
        <v>21</v>
      </c>
      <c r="B23" s="6" t="s">
        <v>10</v>
      </c>
      <c r="C23" s="6" t="s">
        <v>11</v>
      </c>
      <c r="D23" s="6"/>
      <c r="E23" s="6" t="s">
        <v>12</v>
      </c>
      <c r="F23" s="6" t="s">
        <v>13</v>
      </c>
      <c r="H23" s="26" t="s">
        <v>18</v>
      </c>
      <c r="I23" s="26" t="s">
        <v>19</v>
      </c>
      <c r="J23" s="26" t="s">
        <v>20</v>
      </c>
      <c r="K23" s="6" t="s">
        <v>15</v>
      </c>
      <c r="L23" s="23" t="s">
        <v>16</v>
      </c>
      <c r="M23" s="6" t="s">
        <v>17</v>
      </c>
    </row>
    <row r="24" spans="1:13" ht="20" customHeight="1" x14ac:dyDescent="0.3">
      <c r="A24" s="4">
        <v>1</v>
      </c>
      <c r="B24" s="21">
        <v>0.78800000000000003</v>
      </c>
      <c r="C24" s="9">
        <f>$C$9</f>
        <v>868.78825900155891</v>
      </c>
      <c r="D24" s="4" t="s">
        <v>1</v>
      </c>
      <c r="E24" s="4">
        <v>50</v>
      </c>
      <c r="F24" s="9">
        <f>(B24*C24)/E24</f>
        <v>13.692102961864569</v>
      </c>
      <c r="G24" s="4"/>
      <c r="H24" s="9">
        <v>0.88500000000000001</v>
      </c>
      <c r="I24" s="9">
        <v>0.38400000000000001</v>
      </c>
      <c r="J24" s="9">
        <f>(H24-I24)</f>
        <v>0.501</v>
      </c>
      <c r="K24" s="4" t="s">
        <v>30</v>
      </c>
      <c r="L24" s="21">
        <f>F24/J24</f>
        <v>27.329546830068999</v>
      </c>
      <c r="M24" s="4"/>
    </row>
    <row r="25" spans="1:13" ht="20" customHeight="1" x14ac:dyDescent="0.3">
      <c r="A25" s="4">
        <v>1</v>
      </c>
      <c r="B25" s="21">
        <v>0.78800000000000003</v>
      </c>
      <c r="C25" s="9">
        <f t="shared" ref="C25:C32" si="0">$C$9</f>
        <v>868.78825900155891</v>
      </c>
      <c r="D25" s="4" t="s">
        <v>1</v>
      </c>
      <c r="E25" s="4">
        <v>50</v>
      </c>
      <c r="F25" s="9">
        <f t="shared" ref="F25:F34" si="1">(B25*C25)/E25</f>
        <v>13.692102961864569</v>
      </c>
      <c r="G25" s="4"/>
      <c r="H25" s="9">
        <v>1.03</v>
      </c>
      <c r="I25" s="9">
        <v>0.48499999999999999</v>
      </c>
      <c r="J25" s="9">
        <f t="shared" ref="J25:J42" si="2">(H25-I25)</f>
        <v>0.54500000000000004</v>
      </c>
      <c r="K25" s="4"/>
      <c r="L25" s="21">
        <f t="shared" ref="L25:L42" si="3">F25/J25</f>
        <v>25.123124700668932</v>
      </c>
      <c r="M25" s="4"/>
    </row>
    <row r="26" spans="1:13" ht="20" customHeight="1" x14ac:dyDescent="0.3">
      <c r="A26" s="4">
        <v>1</v>
      </c>
      <c r="B26" s="21">
        <v>0.78800000000000003</v>
      </c>
      <c r="C26" s="9">
        <f t="shared" si="0"/>
        <v>868.78825900155891</v>
      </c>
      <c r="D26" s="4" t="s">
        <v>1</v>
      </c>
      <c r="E26" s="4">
        <v>50</v>
      </c>
      <c r="F26" s="9">
        <f t="shared" si="1"/>
        <v>13.692102961864569</v>
      </c>
      <c r="G26" s="4"/>
      <c r="H26" s="9">
        <v>0.998</v>
      </c>
      <c r="I26" s="9">
        <v>0.47799999999999998</v>
      </c>
      <c r="J26" s="9">
        <f t="shared" si="2"/>
        <v>0.52</v>
      </c>
      <c r="K26" s="4"/>
      <c r="L26" s="21">
        <f t="shared" si="3"/>
        <v>26.33096723435494</v>
      </c>
      <c r="M26" s="4"/>
    </row>
    <row r="27" spans="1:13" ht="20" customHeight="1" x14ac:dyDescent="0.3">
      <c r="A27" s="4">
        <v>2</v>
      </c>
      <c r="B27" s="21">
        <v>0.33</v>
      </c>
      <c r="C27" s="9">
        <f t="shared" si="0"/>
        <v>868.78825900155891</v>
      </c>
      <c r="D27" s="4" t="s">
        <v>1</v>
      </c>
      <c r="E27" s="4">
        <v>50</v>
      </c>
      <c r="F27" s="9">
        <f t="shared" si="1"/>
        <v>5.7340025094102893</v>
      </c>
      <c r="G27" s="4"/>
      <c r="H27" s="9">
        <v>0.438</v>
      </c>
      <c r="I27" s="9">
        <v>0.20599999999999999</v>
      </c>
      <c r="J27" s="9">
        <f t="shared" si="2"/>
        <v>0.23200000000000001</v>
      </c>
      <c r="K27" s="4" t="s">
        <v>30</v>
      </c>
      <c r="L27" s="21">
        <f>F27/J27</f>
        <v>24.71552805780297</v>
      </c>
      <c r="M27" s="4"/>
    </row>
    <row r="28" spans="1:13" ht="20" customHeight="1" x14ac:dyDescent="0.3">
      <c r="A28" s="4">
        <v>2</v>
      </c>
      <c r="B28" s="21">
        <v>0.33</v>
      </c>
      <c r="C28" s="9">
        <f t="shared" si="0"/>
        <v>868.78825900155891</v>
      </c>
      <c r="D28" s="4" t="s">
        <v>1</v>
      </c>
      <c r="E28" s="4">
        <v>50</v>
      </c>
      <c r="F28" s="9">
        <f t="shared" si="1"/>
        <v>5.7340025094102893</v>
      </c>
      <c r="G28" s="4"/>
      <c r="H28" s="9">
        <v>0.432</v>
      </c>
      <c r="I28" s="9">
        <v>0.20699999999999999</v>
      </c>
      <c r="J28" s="9">
        <f t="shared" si="2"/>
        <v>0.22500000000000001</v>
      </c>
      <c r="K28" s="4"/>
      <c r="L28" s="21">
        <f t="shared" si="3"/>
        <v>25.484455597379064</v>
      </c>
      <c r="M28" s="4"/>
    </row>
    <row r="29" spans="1:13" ht="20" customHeight="1" x14ac:dyDescent="0.3">
      <c r="A29" s="4">
        <v>2</v>
      </c>
      <c r="B29" s="21">
        <v>0.33</v>
      </c>
      <c r="C29" s="9">
        <f t="shared" si="0"/>
        <v>868.78825900155891</v>
      </c>
      <c r="D29" s="4" t="s">
        <v>1</v>
      </c>
      <c r="E29" s="4">
        <v>50</v>
      </c>
      <c r="F29" s="9">
        <f t="shared" si="1"/>
        <v>5.7340025094102893</v>
      </c>
      <c r="G29" s="4"/>
      <c r="H29" s="9">
        <v>0.42899999999999999</v>
      </c>
      <c r="I29" s="9">
        <v>0.20699999999999999</v>
      </c>
      <c r="J29" s="9">
        <f t="shared" si="2"/>
        <v>0.222</v>
      </c>
      <c r="K29" s="4"/>
      <c r="L29" s="21">
        <f t="shared" si="3"/>
        <v>25.828840132478781</v>
      </c>
      <c r="M29" s="4"/>
    </row>
    <row r="30" spans="1:13" ht="20" customHeight="1" x14ac:dyDescent="0.3">
      <c r="A30" s="4">
        <v>3</v>
      </c>
      <c r="B30" s="21">
        <v>0.06</v>
      </c>
      <c r="C30" s="9">
        <f t="shared" si="0"/>
        <v>868.78825900155891</v>
      </c>
      <c r="D30" s="4" t="s">
        <v>1</v>
      </c>
      <c r="E30" s="4">
        <v>50</v>
      </c>
      <c r="F30" s="9">
        <f t="shared" si="1"/>
        <v>1.0425459108018706</v>
      </c>
      <c r="G30" s="4"/>
      <c r="H30" s="9">
        <v>0.20899999999999999</v>
      </c>
      <c r="I30" s="9">
        <v>9.8000000000000004E-2</v>
      </c>
      <c r="J30" s="9">
        <f t="shared" si="2"/>
        <v>0.11099999999999999</v>
      </c>
      <c r="K30" s="4" t="s">
        <v>31</v>
      </c>
      <c r="L30" s="21">
        <f t="shared" si="3"/>
        <v>9.392305502719557</v>
      </c>
      <c r="M30" s="4"/>
    </row>
    <row r="31" spans="1:13" ht="20" customHeight="1" x14ac:dyDescent="0.3">
      <c r="A31" s="4">
        <v>3</v>
      </c>
      <c r="B31" s="21">
        <v>0.06</v>
      </c>
      <c r="C31" s="9">
        <f t="shared" si="0"/>
        <v>868.78825900155891</v>
      </c>
      <c r="D31" s="4" t="s">
        <v>1</v>
      </c>
      <c r="E31" s="4">
        <v>50</v>
      </c>
      <c r="F31" s="9">
        <f t="shared" si="1"/>
        <v>1.0425459108018706</v>
      </c>
      <c r="G31" s="4"/>
      <c r="H31" s="9">
        <v>0.20499999999999999</v>
      </c>
      <c r="I31" s="9">
        <v>9.9000000000000005E-2</v>
      </c>
      <c r="J31" s="9">
        <f t="shared" si="2"/>
        <v>0.10599999999999998</v>
      </c>
      <c r="K31" s="4"/>
      <c r="L31" s="21">
        <f t="shared" si="3"/>
        <v>9.8353387811497246</v>
      </c>
      <c r="M31" s="4"/>
    </row>
    <row r="32" spans="1:13" ht="20" customHeight="1" x14ac:dyDescent="0.3">
      <c r="A32" s="4">
        <v>3</v>
      </c>
      <c r="B32" s="21">
        <v>0.06</v>
      </c>
      <c r="C32" s="9">
        <f t="shared" si="0"/>
        <v>868.78825900155891</v>
      </c>
      <c r="D32" s="4" t="s">
        <v>1</v>
      </c>
      <c r="E32" s="4">
        <v>50</v>
      </c>
      <c r="F32" s="9">
        <f t="shared" si="1"/>
        <v>1.0425459108018706</v>
      </c>
      <c r="G32" s="4"/>
      <c r="H32" s="9">
        <v>0.19800000000000001</v>
      </c>
      <c r="I32" s="9">
        <v>9.7000000000000003E-2</v>
      </c>
      <c r="J32" s="9">
        <f t="shared" si="2"/>
        <v>0.10100000000000001</v>
      </c>
      <c r="K32" s="4"/>
      <c r="L32" s="21">
        <f t="shared" si="3"/>
        <v>10.322236740612579</v>
      </c>
      <c r="M32" s="4"/>
    </row>
    <row r="33" spans="1:13" ht="20" customHeight="1" x14ac:dyDescent="0.3">
      <c r="A33" s="4">
        <v>4</v>
      </c>
      <c r="B33" s="21">
        <v>0.03</v>
      </c>
      <c r="C33" s="9">
        <v>828.10500000000002</v>
      </c>
      <c r="D33" s="4" t="s">
        <v>1</v>
      </c>
      <c r="E33" s="4">
        <v>50</v>
      </c>
      <c r="F33" s="9">
        <f t="shared" si="1"/>
        <v>0.49686300000000005</v>
      </c>
      <c r="G33" s="4"/>
      <c r="H33" s="9">
        <v>9.5000000000000001E-2</v>
      </c>
      <c r="I33" s="9">
        <v>4.3999999999999997E-2</v>
      </c>
      <c r="J33" s="9">
        <f t="shared" si="2"/>
        <v>5.1000000000000004E-2</v>
      </c>
      <c r="K33" s="4" t="s">
        <v>31</v>
      </c>
      <c r="L33" s="21">
        <f t="shared" si="3"/>
        <v>9.7424117647058832</v>
      </c>
      <c r="M33" s="4"/>
    </row>
    <row r="34" spans="1:13" ht="20" customHeight="1" x14ac:dyDescent="0.3">
      <c r="A34" s="4">
        <v>4</v>
      </c>
      <c r="B34" s="21">
        <v>0.03</v>
      </c>
      <c r="C34" s="9">
        <v>828.10500000000002</v>
      </c>
      <c r="D34" s="4" t="s">
        <v>1</v>
      </c>
      <c r="E34" s="4">
        <v>50</v>
      </c>
      <c r="F34" s="9">
        <f t="shared" si="1"/>
        <v>0.49686300000000005</v>
      </c>
      <c r="G34" s="4"/>
      <c r="H34" s="9">
        <v>0.10199999999999999</v>
      </c>
      <c r="I34" s="9">
        <v>5.1999999999999998E-2</v>
      </c>
      <c r="J34" s="9">
        <f t="shared" si="2"/>
        <v>4.9999999999999996E-2</v>
      </c>
      <c r="K34" s="4"/>
      <c r="L34" s="21">
        <f t="shared" si="3"/>
        <v>9.937260000000002</v>
      </c>
      <c r="M34" s="4"/>
    </row>
    <row r="35" spans="1:13" ht="20" customHeight="1" x14ac:dyDescent="0.3">
      <c r="A35" s="4">
        <v>4</v>
      </c>
      <c r="B35" s="21">
        <v>0.03</v>
      </c>
      <c r="C35" s="9">
        <v>828.10500000000002</v>
      </c>
      <c r="D35" s="4" t="s">
        <v>1</v>
      </c>
      <c r="E35" s="4">
        <v>50</v>
      </c>
      <c r="F35" s="9">
        <f>(B35*C35)/E35</f>
        <v>0.49686300000000005</v>
      </c>
      <c r="G35" s="4"/>
      <c r="H35" s="9">
        <v>9.7000000000000003E-2</v>
      </c>
      <c r="I35" s="9">
        <v>4.9000000000000002E-2</v>
      </c>
      <c r="J35" s="9">
        <f t="shared" si="2"/>
        <v>4.8000000000000001E-2</v>
      </c>
      <c r="K35" s="4"/>
      <c r="L35" s="21">
        <f t="shared" si="3"/>
        <v>10.351312500000001</v>
      </c>
      <c r="M35" s="4"/>
    </row>
    <row r="36" spans="1:13" x14ac:dyDescent="0.3">
      <c r="A36" s="7" t="s">
        <v>38</v>
      </c>
      <c r="B36" s="21"/>
      <c r="C36" s="4"/>
      <c r="D36" s="4"/>
      <c r="E36" s="4"/>
      <c r="F36" s="4"/>
      <c r="G36" s="4"/>
      <c r="H36" s="9"/>
      <c r="I36" s="9"/>
      <c r="J36" s="9"/>
      <c r="K36" s="4"/>
      <c r="L36" s="21"/>
      <c r="M36" s="4"/>
    </row>
    <row r="37" spans="1:13" ht="20" customHeight="1" x14ac:dyDescent="0.3">
      <c r="A37" s="4">
        <v>5</v>
      </c>
      <c r="B37" s="21">
        <v>0.4</v>
      </c>
      <c r="C37" s="9">
        <v>13.692</v>
      </c>
      <c r="D37" s="4" t="s">
        <v>1</v>
      </c>
      <c r="E37" s="4">
        <v>50</v>
      </c>
      <c r="F37" s="4">
        <f>(B37*C37)/E37</f>
        <v>0.10953600000000002</v>
      </c>
      <c r="G37" s="4"/>
      <c r="H37" s="9">
        <v>1.0999999999999999E-2</v>
      </c>
      <c r="I37" s="9">
        <v>5.0000000000000001E-3</v>
      </c>
      <c r="J37" s="9">
        <f t="shared" si="2"/>
        <v>5.9999999999999993E-3</v>
      </c>
      <c r="K37" s="4" t="s">
        <v>32</v>
      </c>
      <c r="L37" s="21">
        <f t="shared" si="3"/>
        <v>18.256000000000007</v>
      </c>
      <c r="M37" s="4"/>
    </row>
    <row r="38" spans="1:13" ht="20" customHeight="1" x14ac:dyDescent="0.3">
      <c r="A38" s="4">
        <v>5</v>
      </c>
      <c r="B38" s="21">
        <v>0.4</v>
      </c>
      <c r="C38" s="9">
        <v>13.692</v>
      </c>
      <c r="D38" s="4" t="s">
        <v>1</v>
      </c>
      <c r="E38" s="4">
        <v>50</v>
      </c>
      <c r="F38" s="4">
        <f t="shared" ref="F38:F42" si="4">(B38*C38)/E38</f>
        <v>0.10953600000000002</v>
      </c>
      <c r="G38" s="4"/>
      <c r="H38" s="9">
        <v>1.6E-2</v>
      </c>
      <c r="I38" s="9">
        <v>0.01</v>
      </c>
      <c r="J38" s="9">
        <f t="shared" si="2"/>
        <v>6.0000000000000001E-3</v>
      </c>
      <c r="K38" s="4"/>
      <c r="L38" s="21">
        <f t="shared" si="3"/>
        <v>18.256000000000004</v>
      </c>
      <c r="M38" s="4"/>
    </row>
    <row r="39" spans="1:13" ht="20" customHeight="1" x14ac:dyDescent="0.3">
      <c r="A39" s="4">
        <v>5</v>
      </c>
      <c r="B39" s="21">
        <v>0.4</v>
      </c>
      <c r="C39" s="9">
        <v>13.692</v>
      </c>
      <c r="D39" s="4" t="s">
        <v>1</v>
      </c>
      <c r="E39" s="4">
        <v>50</v>
      </c>
      <c r="F39" s="4">
        <f t="shared" si="4"/>
        <v>0.10953600000000002</v>
      </c>
      <c r="G39" s="4"/>
      <c r="H39" s="9">
        <v>6.0000000000000001E-3</v>
      </c>
      <c r="I39" s="9">
        <v>4.0000000000000001E-3</v>
      </c>
      <c r="J39" s="9">
        <f t="shared" si="2"/>
        <v>2E-3</v>
      </c>
      <c r="K39" s="4"/>
      <c r="L39" s="21">
        <f t="shared" si="3"/>
        <v>54.768000000000008</v>
      </c>
      <c r="M39" s="4"/>
    </row>
    <row r="40" spans="1:13" ht="20" customHeight="1" x14ac:dyDescent="0.3">
      <c r="A40" s="4">
        <v>6</v>
      </c>
      <c r="B40" s="21">
        <v>0.18</v>
      </c>
      <c r="C40" s="9">
        <v>13.692</v>
      </c>
      <c r="D40" s="4" t="s">
        <v>1</v>
      </c>
      <c r="E40" s="4">
        <v>50</v>
      </c>
      <c r="F40" s="4">
        <f t="shared" si="4"/>
        <v>4.92912E-2</v>
      </c>
      <c r="G40" s="4"/>
      <c r="H40" s="9">
        <v>4.0000000000000001E-3</v>
      </c>
      <c r="I40" s="9">
        <v>1E-3</v>
      </c>
      <c r="J40" s="9">
        <f t="shared" si="2"/>
        <v>3.0000000000000001E-3</v>
      </c>
      <c r="K40" s="4" t="s">
        <v>32</v>
      </c>
      <c r="L40" s="21">
        <f t="shared" si="3"/>
        <v>16.430399999999999</v>
      </c>
      <c r="M40" s="4"/>
    </row>
    <row r="41" spans="1:13" ht="20" customHeight="1" x14ac:dyDescent="0.3">
      <c r="A41" s="4">
        <v>6</v>
      </c>
      <c r="B41" s="21">
        <v>0.18</v>
      </c>
      <c r="C41" s="9">
        <v>13.692</v>
      </c>
      <c r="D41" s="4" t="s">
        <v>1</v>
      </c>
      <c r="E41" s="4">
        <v>50</v>
      </c>
      <c r="F41" s="4">
        <f t="shared" si="4"/>
        <v>4.92912E-2</v>
      </c>
      <c r="G41" s="4"/>
      <c r="H41" s="9">
        <v>4.0000000000000001E-3</v>
      </c>
      <c r="I41" s="9">
        <v>1E-3</v>
      </c>
      <c r="J41" s="9">
        <f t="shared" si="2"/>
        <v>3.0000000000000001E-3</v>
      </c>
      <c r="K41" s="4"/>
      <c r="L41" s="21">
        <f t="shared" si="3"/>
        <v>16.430399999999999</v>
      </c>
      <c r="M41" s="4"/>
    </row>
    <row r="42" spans="1:13" ht="20" customHeight="1" x14ac:dyDescent="0.3">
      <c r="A42" s="4">
        <v>6</v>
      </c>
      <c r="B42" s="21">
        <v>0.18</v>
      </c>
      <c r="C42" s="9">
        <v>13.692</v>
      </c>
      <c r="D42" s="4" t="s">
        <v>1</v>
      </c>
      <c r="E42" s="4">
        <v>50</v>
      </c>
      <c r="F42" s="4">
        <f t="shared" si="4"/>
        <v>4.92912E-2</v>
      </c>
      <c r="G42" s="4"/>
      <c r="H42" s="9">
        <v>5.0000000000000001E-3</v>
      </c>
      <c r="I42" s="9">
        <v>1E-3</v>
      </c>
      <c r="J42" s="9">
        <f t="shared" si="2"/>
        <v>4.0000000000000001E-3</v>
      </c>
      <c r="K42" s="4"/>
      <c r="L42" s="21">
        <f t="shared" si="3"/>
        <v>12.322799999999999</v>
      </c>
      <c r="M42" s="4"/>
    </row>
    <row r="43" spans="1:13" x14ac:dyDescent="0.3">
      <c r="B43" s="20"/>
    </row>
    <row r="44" spans="1:13" ht="67.25" customHeight="1" x14ac:dyDescent="0.3">
      <c r="A44" s="27" t="s">
        <v>39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9"/>
    </row>
  </sheetData>
  <mergeCells count="1">
    <mergeCell ref="A44:M44"/>
  </mergeCells>
  <printOptions horizontalCentered="1" verticalCentered="1" gridLines="1"/>
  <pageMargins left="1" right="0.45" top="0.75" bottom="0.75" header="0.3" footer="0.3"/>
  <pageSetup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I13" sqref="I13"/>
    </sheetView>
  </sheetViews>
  <sheetFormatPr defaultColWidth="8.90625" defaultRowHeight="11.5" x14ac:dyDescent="0.25"/>
  <cols>
    <col min="1" max="1" width="7.08984375" style="11" customWidth="1"/>
    <col min="2" max="2" width="7.54296875" style="11" customWidth="1"/>
    <col min="3" max="3" width="10.6328125" style="11" customWidth="1"/>
    <col min="4" max="4" width="3.54296875" style="11" customWidth="1"/>
    <col min="5" max="5" width="10.54296875" style="11" customWidth="1"/>
    <col min="6" max="6" width="11.90625" style="11" customWidth="1"/>
    <col min="7" max="7" width="6" style="12" customWidth="1"/>
    <col min="8" max="16384" width="8.90625" style="11"/>
  </cols>
  <sheetData>
    <row r="1" spans="1:7" ht="13.75" x14ac:dyDescent="0.3">
      <c r="A1" s="10" t="s">
        <v>27</v>
      </c>
    </row>
    <row r="2" spans="1:7" ht="46.25" x14ac:dyDescent="0.25">
      <c r="A2" s="13" t="s">
        <v>21</v>
      </c>
      <c r="B2" s="13" t="s">
        <v>10</v>
      </c>
      <c r="C2" s="13" t="s">
        <v>11</v>
      </c>
      <c r="D2" s="13"/>
      <c r="E2" s="13" t="s">
        <v>12</v>
      </c>
      <c r="F2" s="13" t="s">
        <v>13</v>
      </c>
      <c r="G2" s="14" t="s">
        <v>15</v>
      </c>
    </row>
    <row r="3" spans="1:7" ht="12" x14ac:dyDescent="0.25">
      <c r="A3" s="15">
        <v>1</v>
      </c>
      <c r="B3" s="16">
        <v>5</v>
      </c>
      <c r="C3" s="16">
        <v>1</v>
      </c>
      <c r="D3" s="15" t="s">
        <v>1</v>
      </c>
      <c r="E3" s="15">
        <v>50</v>
      </c>
      <c r="F3" s="16">
        <f>(B3*C3)/E3</f>
        <v>0.1</v>
      </c>
      <c r="G3" s="15" t="s">
        <v>23</v>
      </c>
    </row>
    <row r="4" spans="1:7" ht="12" x14ac:dyDescent="0.25">
      <c r="A4" s="15">
        <v>2</v>
      </c>
      <c r="B4" s="16">
        <v>3.5</v>
      </c>
      <c r="C4" s="16">
        <v>1</v>
      </c>
      <c r="D4" s="15" t="s">
        <v>1</v>
      </c>
      <c r="E4" s="15">
        <v>50</v>
      </c>
      <c r="F4" s="16">
        <f t="shared" ref="F4:F9" si="0">(B4*C4)/E4</f>
        <v>7.0000000000000007E-2</v>
      </c>
      <c r="G4" s="15" t="s">
        <v>24</v>
      </c>
    </row>
    <row r="5" spans="1:7" ht="12" x14ac:dyDescent="0.25">
      <c r="A5" s="15">
        <v>3</v>
      </c>
      <c r="B5" s="16">
        <v>0.5</v>
      </c>
      <c r="C5" s="16">
        <v>1</v>
      </c>
      <c r="D5" s="15" t="s">
        <v>1</v>
      </c>
      <c r="E5" s="15">
        <v>50</v>
      </c>
      <c r="F5" s="16">
        <f t="shared" si="0"/>
        <v>0.01</v>
      </c>
      <c r="G5" s="15" t="s">
        <v>23</v>
      </c>
    </row>
    <row r="6" spans="1:7" ht="12" x14ac:dyDescent="0.25">
      <c r="A6" s="15"/>
      <c r="B6" s="16"/>
      <c r="C6" s="16"/>
      <c r="D6" s="15"/>
      <c r="E6" s="15"/>
      <c r="F6" s="16"/>
      <c r="G6" s="15"/>
    </row>
    <row r="7" spans="1:7" ht="12" x14ac:dyDescent="0.25">
      <c r="A7" s="15">
        <v>4</v>
      </c>
      <c r="B7" s="16">
        <v>0.35</v>
      </c>
      <c r="C7" s="16">
        <v>1</v>
      </c>
      <c r="D7" s="15" t="s">
        <v>1</v>
      </c>
      <c r="E7" s="15">
        <v>50</v>
      </c>
      <c r="F7" s="16">
        <f t="shared" si="0"/>
        <v>6.9999999999999993E-3</v>
      </c>
      <c r="G7" s="15" t="s">
        <v>25</v>
      </c>
    </row>
    <row r="8" spans="1:7" ht="12" x14ac:dyDescent="0.25">
      <c r="A8" s="15">
        <v>5</v>
      </c>
      <c r="B8" s="16">
        <v>0.25</v>
      </c>
      <c r="C8" s="16">
        <v>1</v>
      </c>
      <c r="D8" s="15" t="s">
        <v>1</v>
      </c>
      <c r="E8" s="15">
        <v>50</v>
      </c>
      <c r="F8" s="16">
        <f t="shared" si="0"/>
        <v>5.0000000000000001E-3</v>
      </c>
      <c r="G8" s="15" t="s">
        <v>25</v>
      </c>
    </row>
    <row r="9" spans="1:7" x14ac:dyDescent="0.25">
      <c r="A9" s="15">
        <v>6</v>
      </c>
      <c r="B9" s="16">
        <v>0.1</v>
      </c>
      <c r="C9" s="16">
        <v>1</v>
      </c>
      <c r="D9" s="15" t="s">
        <v>1</v>
      </c>
      <c r="E9" s="15">
        <v>50</v>
      </c>
      <c r="F9" s="16">
        <f t="shared" si="0"/>
        <v>2E-3</v>
      </c>
      <c r="G9" s="15" t="s">
        <v>25</v>
      </c>
    </row>
    <row r="10" spans="1:7" x14ac:dyDescent="0.25">
      <c r="A10" s="15"/>
      <c r="B10" s="16"/>
      <c r="C10" s="15"/>
      <c r="D10" s="15"/>
      <c r="E10" s="15"/>
      <c r="F10" s="15"/>
      <c r="G10" s="15"/>
    </row>
    <row r="11" spans="1:7" x14ac:dyDescent="0.25">
      <c r="A11" s="17" t="s">
        <v>22</v>
      </c>
      <c r="B11" s="16"/>
      <c r="C11" s="15"/>
      <c r="D11" s="15"/>
      <c r="E11" s="15"/>
      <c r="F11" s="15"/>
      <c r="G11" s="15"/>
    </row>
    <row r="12" spans="1:7" x14ac:dyDescent="0.25">
      <c r="A12" s="15">
        <v>7</v>
      </c>
      <c r="B12" s="16">
        <v>1.25</v>
      </c>
      <c r="C12" s="16">
        <f>F4</f>
        <v>7.0000000000000007E-2</v>
      </c>
      <c r="D12" s="15" t="s">
        <v>1</v>
      </c>
      <c r="E12" s="15">
        <v>50</v>
      </c>
      <c r="F12" s="15">
        <f>(B12*C12)/E12</f>
        <v>1.7500000000000003E-3</v>
      </c>
      <c r="G12" s="15" t="s">
        <v>26</v>
      </c>
    </row>
    <row r="13" spans="1:7" x14ac:dyDescent="0.25">
      <c r="A13" s="15">
        <v>8</v>
      </c>
      <c r="B13" s="16">
        <v>0.75</v>
      </c>
      <c r="C13" s="16">
        <f>F4</f>
        <v>7.0000000000000007E-2</v>
      </c>
      <c r="D13" s="15" t="s">
        <v>1</v>
      </c>
      <c r="E13" s="15">
        <v>50</v>
      </c>
      <c r="F13" s="15">
        <f t="shared" ref="F13:F14" si="1">(B13*C13)/E13</f>
        <v>1.0500000000000002E-3</v>
      </c>
      <c r="G13" s="15" t="s">
        <v>26</v>
      </c>
    </row>
    <row r="14" spans="1:7" x14ac:dyDescent="0.25">
      <c r="A14" s="15">
        <v>9</v>
      </c>
      <c r="B14" s="16">
        <v>0.5</v>
      </c>
      <c r="C14" s="16">
        <f>F4</f>
        <v>7.0000000000000007E-2</v>
      </c>
      <c r="D14" s="15" t="s">
        <v>1</v>
      </c>
      <c r="E14" s="15">
        <v>50</v>
      </c>
      <c r="F14" s="15">
        <f t="shared" si="1"/>
        <v>7.000000000000001E-4</v>
      </c>
      <c r="G14" s="15" t="s">
        <v>26</v>
      </c>
    </row>
    <row r="15" spans="1:7" x14ac:dyDescent="0.25">
      <c r="A15" s="18"/>
      <c r="B15" s="18"/>
      <c r="C15" s="18"/>
      <c r="D15" s="18"/>
      <c r="E15" s="18"/>
      <c r="F15" s="18"/>
      <c r="G15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 M. DeLizo</dc:creator>
  <cp:lastModifiedBy>Liza M. Delizo</cp:lastModifiedBy>
  <cp:lastPrinted>2011-11-01T12:45:25Z</cp:lastPrinted>
  <dcterms:created xsi:type="dcterms:W3CDTF">2011-10-07T17:19:09Z</dcterms:created>
  <dcterms:modified xsi:type="dcterms:W3CDTF">2012-01-06T15:41:24Z</dcterms:modified>
</cp:coreProperties>
</file>